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filterPrivacy="1" codeName="ThisWorkbook"/>
  <bookViews>
    <workbookView xWindow="-120" yWindow="-120" windowWidth="20730" windowHeight="11760" tabRatio="599"/>
  </bookViews>
  <sheets>
    <sheet name="enero" sheetId="1" r:id="rId1"/>
    <sheet name="febrero" sheetId="40" r:id="rId2"/>
    <sheet name="marzo" sheetId="41" r:id="rId3"/>
    <sheet name="abril" sheetId="42" r:id="rId4"/>
    <sheet name="mayo" sheetId="43" r:id="rId5"/>
    <sheet name="junio" sheetId="44" r:id="rId6"/>
    <sheet name="julio" sheetId="45" r:id="rId7"/>
    <sheet name="agosto" sheetId="46" r:id="rId8"/>
    <sheet name="septiembre" sheetId="47" r:id="rId9"/>
    <sheet name="octubre" sheetId="48" r:id="rId10"/>
    <sheet name="noviembre" sheetId="51" r:id="rId11"/>
    <sheet name="diciembre" sheetId="50" r:id="rId12"/>
    <sheet name="Configuración" sheetId="27" r:id="rId13"/>
  </sheets>
  <definedNames>
    <definedName name="_xlnm.Print_Area" localSheetId="3">abril!$A$1:$Z$45</definedName>
    <definedName name="_xlnm.Print_Area" localSheetId="7">agosto!$A$1:$Z$45</definedName>
    <definedName name="_xlnm.Print_Area" localSheetId="11">diciembre!$A$1:$Z$45</definedName>
    <definedName name="_xlnm.Print_Area" localSheetId="6">julio!$A$1:$Z$45</definedName>
    <definedName name="_xlnm.Print_Area" localSheetId="5">junio!$A$1:$Z$45</definedName>
    <definedName name="_xlnm.Print_Area" localSheetId="4">mayo!$A$1:$Z$45</definedName>
    <definedName name="_xlnm.Print_Area" localSheetId="10">noviembre!$A$1:$AC$45</definedName>
    <definedName name="_xlnm.Print_Area" localSheetId="9">octubre!$A$1:$AC$45</definedName>
    <definedName name="_xlnm.Print_Area" localSheetId="8">septiembre!$A$1:$Z$45</definedName>
    <definedName name="start_day">Configuración!$D$10</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2" i="51"/>
  <c r="X2"/>
  <c r="W2"/>
  <c r="V2"/>
  <c r="U2"/>
  <c r="T2"/>
  <c r="S2"/>
  <c r="Q2"/>
  <c r="P2"/>
  <c r="O2"/>
  <c r="N2"/>
  <c r="M2"/>
  <c r="L2"/>
  <c r="K2"/>
  <c r="A1"/>
  <c r="K1" s="1"/>
  <c r="Y2" i="40"/>
  <c r="X2"/>
  <c r="W2"/>
  <c r="V2"/>
  <c r="U2"/>
  <c r="T2"/>
  <c r="Q2"/>
  <c r="P2"/>
  <c r="O2"/>
  <c r="N2"/>
  <c r="M2"/>
  <c r="L2"/>
  <c r="K2"/>
  <c r="Y2" i="41"/>
  <c r="X2"/>
  <c r="W2"/>
  <c r="V2"/>
  <c r="U2"/>
  <c r="T2"/>
  <c r="Q2"/>
  <c r="P2"/>
  <c r="O2"/>
  <c r="N2"/>
  <c r="M2"/>
  <c r="L2"/>
  <c r="K2"/>
  <c r="Y2" i="42"/>
  <c r="X2"/>
  <c r="W2"/>
  <c r="V2"/>
  <c r="U2"/>
  <c r="T2"/>
  <c r="Q2"/>
  <c r="P2"/>
  <c r="O2"/>
  <c r="N2"/>
  <c r="M2"/>
  <c r="L2"/>
  <c r="K2"/>
  <c r="Y2" i="43"/>
  <c r="X2"/>
  <c r="W2"/>
  <c r="V2"/>
  <c r="U2"/>
  <c r="T2"/>
  <c r="Q2"/>
  <c r="P2"/>
  <c r="O2"/>
  <c r="N2"/>
  <c r="M2"/>
  <c r="L2"/>
  <c r="K2"/>
  <c r="Y2" i="44"/>
  <c r="X2"/>
  <c r="W2"/>
  <c r="V2"/>
  <c r="U2"/>
  <c r="T2"/>
  <c r="Q2"/>
  <c r="P2"/>
  <c r="O2"/>
  <c r="N2"/>
  <c r="M2"/>
  <c r="L2"/>
  <c r="K2"/>
  <c r="Y2" i="45"/>
  <c r="X2"/>
  <c r="W2"/>
  <c r="V2"/>
  <c r="U2"/>
  <c r="T2"/>
  <c r="Q2"/>
  <c r="P2"/>
  <c r="O2"/>
  <c r="N2"/>
  <c r="M2"/>
  <c r="L2"/>
  <c r="K2"/>
  <c r="Y2" i="46"/>
  <c r="X2"/>
  <c r="W2"/>
  <c r="V2"/>
  <c r="U2"/>
  <c r="T2"/>
  <c r="Q2"/>
  <c r="P2"/>
  <c r="O2"/>
  <c r="N2"/>
  <c r="M2"/>
  <c r="L2"/>
  <c r="K2"/>
  <c r="Y2" i="47"/>
  <c r="X2"/>
  <c r="W2"/>
  <c r="V2"/>
  <c r="U2"/>
  <c r="T2"/>
  <c r="Q2"/>
  <c r="P2"/>
  <c r="O2"/>
  <c r="N2"/>
  <c r="M2"/>
  <c r="L2"/>
  <c r="K2"/>
  <c r="Y2" i="48"/>
  <c r="X2"/>
  <c r="W2"/>
  <c r="V2"/>
  <c r="U2"/>
  <c r="T2"/>
  <c r="Q2"/>
  <c r="P2"/>
  <c r="O2"/>
  <c r="N2"/>
  <c r="M2"/>
  <c r="L2"/>
  <c r="K2"/>
  <c r="Y2" i="50"/>
  <c r="X2"/>
  <c r="W2"/>
  <c r="V2"/>
  <c r="U2"/>
  <c r="T2"/>
  <c r="Q2"/>
  <c r="P2"/>
  <c r="O2"/>
  <c r="N2"/>
  <c r="M2"/>
  <c r="L2"/>
  <c r="K2"/>
  <c r="Y2" i="1"/>
  <c r="X2"/>
  <c r="W2"/>
  <c r="V2"/>
  <c r="U2"/>
  <c r="T2"/>
  <c r="Q2"/>
  <c r="P2"/>
  <c r="O2"/>
  <c r="N2"/>
  <c r="M2"/>
  <c r="L2"/>
  <c r="K2"/>
  <c r="S2" i="40"/>
  <c r="S2" i="41"/>
  <c r="S2" i="42"/>
  <c r="S2" i="43"/>
  <c r="S2" i="44"/>
  <c r="S2" i="45"/>
  <c r="S2" i="46"/>
  <c r="S2" i="47"/>
  <c r="S2" i="48"/>
  <c r="S2" i="50"/>
  <c r="S2" i="1"/>
  <c r="Q8" i="51" l="1"/>
  <c r="O8"/>
  <c r="M8"/>
  <c r="K8"/>
  <c r="Q7"/>
  <c r="O7"/>
  <c r="M7"/>
  <c r="K7"/>
  <c r="Q6"/>
  <c r="O6"/>
  <c r="M6"/>
  <c r="K6"/>
  <c r="Q5"/>
  <c r="O5"/>
  <c r="M5"/>
  <c r="K5"/>
  <c r="Q4"/>
  <c r="O4"/>
  <c r="M4"/>
  <c r="K4"/>
  <c r="Q3"/>
  <c r="O3"/>
  <c r="M3"/>
  <c r="K3"/>
  <c r="P8"/>
  <c r="N8"/>
  <c r="L8"/>
  <c r="P7"/>
  <c r="N7"/>
  <c r="L7"/>
  <c r="P6"/>
  <c r="N6"/>
  <c r="L6"/>
  <c r="P5"/>
  <c r="N5"/>
  <c r="L5"/>
  <c r="P4"/>
  <c r="N4"/>
  <c r="L4"/>
  <c r="P3"/>
  <c r="N3"/>
  <c r="L3"/>
  <c r="S1"/>
  <c r="A10"/>
  <c r="A1" i="50"/>
  <c r="K1" s="1"/>
  <c r="L8" s="1"/>
  <c r="A1" i="48"/>
  <c r="A10" s="1"/>
  <c r="A1" i="47"/>
  <c r="A10" s="1"/>
  <c r="A1" i="46"/>
  <c r="A10" s="1"/>
  <c r="A1" i="45"/>
  <c r="A10" s="1"/>
  <c r="A1" i="44"/>
  <c r="A10" s="1"/>
  <c r="A1" i="43"/>
  <c r="A10" s="1"/>
  <c r="A1" i="42"/>
  <c r="K1" s="1"/>
  <c r="L8" s="1"/>
  <c r="A1" i="41"/>
  <c r="A10" s="1"/>
  <c r="A1" i="40"/>
  <c r="K1" s="1"/>
  <c r="X8" i="51" l="1"/>
  <c r="V8"/>
  <c r="T8"/>
  <c r="X7"/>
  <c r="V7"/>
  <c r="T7"/>
  <c r="X6"/>
  <c r="V6"/>
  <c r="T6"/>
  <c r="X5"/>
  <c r="V5"/>
  <c r="T5"/>
  <c r="X4"/>
  <c r="V4"/>
  <c r="T4"/>
  <c r="X3"/>
  <c r="V3"/>
  <c r="T3"/>
  <c r="Y8"/>
  <c r="W8"/>
  <c r="U8"/>
  <c r="S8"/>
  <c r="Y7"/>
  <c r="W7"/>
  <c r="U7"/>
  <c r="S7"/>
  <c r="Y6"/>
  <c r="W6"/>
  <c r="U6"/>
  <c r="S6"/>
  <c r="Y5"/>
  <c r="W5"/>
  <c r="U5"/>
  <c r="S5"/>
  <c r="Y4"/>
  <c r="W4"/>
  <c r="U4"/>
  <c r="S4"/>
  <c r="Y3"/>
  <c r="W3"/>
  <c r="U3"/>
  <c r="S3"/>
  <c r="C10"/>
  <c r="A9"/>
  <c r="A10" i="50"/>
  <c r="C10" s="1"/>
  <c r="S1"/>
  <c r="L3"/>
  <c r="N4"/>
  <c r="P5"/>
  <c r="L7"/>
  <c r="N8"/>
  <c r="K3"/>
  <c r="O5"/>
  <c r="K7"/>
  <c r="M3"/>
  <c r="O4"/>
  <c r="Q5"/>
  <c r="K6"/>
  <c r="M7"/>
  <c r="O8"/>
  <c r="Q6"/>
  <c r="N3"/>
  <c r="P4"/>
  <c r="L6"/>
  <c r="N7"/>
  <c r="P8"/>
  <c r="M4"/>
  <c r="O3"/>
  <c r="Q4"/>
  <c r="K5"/>
  <c r="M6"/>
  <c r="O7"/>
  <c r="Q8"/>
  <c r="P3"/>
  <c r="L5"/>
  <c r="N6"/>
  <c r="P7"/>
  <c r="Q3"/>
  <c r="K4"/>
  <c r="M5"/>
  <c r="O6"/>
  <c r="Q7"/>
  <c r="K8"/>
  <c r="M8"/>
  <c r="L4"/>
  <c r="N5"/>
  <c r="P6"/>
  <c r="K1" i="48"/>
  <c r="L8" s="1"/>
  <c r="C10"/>
  <c r="A9"/>
  <c r="S1"/>
  <c r="K1" i="47"/>
  <c r="L8" s="1"/>
  <c r="C10"/>
  <c r="A9"/>
  <c r="S1"/>
  <c r="K1" i="46"/>
  <c r="L8" s="1"/>
  <c r="C10"/>
  <c r="A9"/>
  <c r="S1"/>
  <c r="C10" i="45"/>
  <c r="A9"/>
  <c r="K1"/>
  <c r="S1"/>
  <c r="K1" i="44"/>
  <c r="L8" s="1"/>
  <c r="C10"/>
  <c r="A9"/>
  <c r="S1"/>
  <c r="K1" i="43"/>
  <c r="L8" s="1"/>
  <c r="C10"/>
  <c r="A9"/>
  <c r="S1"/>
  <c r="A10" i="42"/>
  <c r="C10" s="1"/>
  <c r="K3"/>
  <c r="M4"/>
  <c r="S1"/>
  <c r="L3"/>
  <c r="N4"/>
  <c r="P5"/>
  <c r="L7"/>
  <c r="N8"/>
  <c r="K7"/>
  <c r="M3"/>
  <c r="O4"/>
  <c r="Q5"/>
  <c r="K6"/>
  <c r="M7"/>
  <c r="O8"/>
  <c r="Q6"/>
  <c r="M8"/>
  <c r="N3"/>
  <c r="P4"/>
  <c r="L6"/>
  <c r="N7"/>
  <c r="P8"/>
  <c r="O3"/>
  <c r="Q4"/>
  <c r="K5"/>
  <c r="M6"/>
  <c r="O7"/>
  <c r="Q8"/>
  <c r="O5"/>
  <c r="P3"/>
  <c r="L5"/>
  <c r="N6"/>
  <c r="P7"/>
  <c r="Q3"/>
  <c r="K4"/>
  <c r="M5"/>
  <c r="O6"/>
  <c r="Q7"/>
  <c r="K8"/>
  <c r="L4"/>
  <c r="N5"/>
  <c r="P6"/>
  <c r="K1" i="41"/>
  <c r="L8" s="1"/>
  <c r="C10"/>
  <c r="A9"/>
  <c r="S1"/>
  <c r="Q5"/>
  <c r="L8" i="40"/>
  <c r="P6"/>
  <c r="N5"/>
  <c r="L4"/>
  <c r="K8"/>
  <c r="Q7"/>
  <c r="O6"/>
  <c r="M5"/>
  <c r="K4"/>
  <c r="Q3"/>
  <c r="P7"/>
  <c r="N6"/>
  <c r="L5"/>
  <c r="P3"/>
  <c r="Q8"/>
  <c r="O7"/>
  <c r="M6"/>
  <c r="K5"/>
  <c r="Q4"/>
  <c r="O3"/>
  <c r="P8"/>
  <c r="N7"/>
  <c r="L6"/>
  <c r="P4"/>
  <c r="N3"/>
  <c r="O8"/>
  <c r="M7"/>
  <c r="K6"/>
  <c r="Q5"/>
  <c r="O4"/>
  <c r="M3"/>
  <c r="N8"/>
  <c r="L7"/>
  <c r="P5"/>
  <c r="N4"/>
  <c r="L3"/>
  <c r="M8"/>
  <c r="K7"/>
  <c r="Q6"/>
  <c r="O5"/>
  <c r="M4"/>
  <c r="K3"/>
  <c r="S1"/>
  <c r="A10"/>
  <c r="A1" i="1"/>
  <c r="K1" s="1"/>
  <c r="E10" i="51" l="1"/>
  <c r="C9"/>
  <c r="K8" i="1"/>
  <c r="M8"/>
  <c r="O8"/>
  <c r="Q8"/>
  <c r="L8"/>
  <c r="N8"/>
  <c r="P8"/>
  <c r="P4" i="43"/>
  <c r="N5" i="41"/>
  <c r="P3"/>
  <c r="K8"/>
  <c r="Q4"/>
  <c r="P5"/>
  <c r="K3"/>
  <c r="Q7"/>
  <c r="O5"/>
  <c r="N4"/>
  <c r="P7"/>
  <c r="O8"/>
  <c r="L3"/>
  <c r="L4" i="43"/>
  <c r="O3" i="41"/>
  <c r="N5" i="43"/>
  <c r="L4" i="41"/>
  <c r="P8"/>
  <c r="M6" i="43"/>
  <c r="K8" i="44"/>
  <c r="N6"/>
  <c r="N3" i="43"/>
  <c r="O8"/>
  <c r="N6" i="41"/>
  <c r="M7"/>
  <c r="K8" i="43"/>
  <c r="P5"/>
  <c r="Q4" i="44"/>
  <c r="L5" i="41"/>
  <c r="K6"/>
  <c r="P7" i="43"/>
  <c r="N3" i="44"/>
  <c r="O7" i="43"/>
  <c r="O5"/>
  <c r="O4" i="44"/>
  <c r="N3" i="48"/>
  <c r="K5" i="43"/>
  <c r="L5" i="44"/>
  <c r="M7"/>
  <c r="K3"/>
  <c r="K8" i="48"/>
  <c r="Q5"/>
  <c r="N6" i="43"/>
  <c r="N8"/>
  <c r="N5" i="44"/>
  <c r="P3"/>
  <c r="K6"/>
  <c r="Q7" i="48"/>
  <c r="M3"/>
  <c r="L5" i="43"/>
  <c r="L7"/>
  <c r="L4" i="44"/>
  <c r="M6"/>
  <c r="Q5"/>
  <c r="K4" i="48"/>
  <c r="L5"/>
  <c r="M8"/>
  <c r="Q7" i="44"/>
  <c r="O3"/>
  <c r="L7"/>
  <c r="Q8" i="48"/>
  <c r="O5"/>
  <c r="K4" i="44"/>
  <c r="P8"/>
  <c r="N4"/>
  <c r="P8" i="48"/>
  <c r="P7" i="44"/>
  <c r="N7"/>
  <c r="L3"/>
  <c r="N7" i="48"/>
  <c r="M6"/>
  <c r="L7"/>
  <c r="O6"/>
  <c r="L6"/>
  <c r="K7"/>
  <c r="P3"/>
  <c r="O4"/>
  <c r="K4" i="47"/>
  <c r="P8"/>
  <c r="N6"/>
  <c r="N3"/>
  <c r="Q6"/>
  <c r="M7"/>
  <c r="M5"/>
  <c r="O5"/>
  <c r="N8"/>
  <c r="K8"/>
  <c r="M6"/>
  <c r="L7"/>
  <c r="O3"/>
  <c r="L5"/>
  <c r="M4"/>
  <c r="Q7"/>
  <c r="K5"/>
  <c r="N4"/>
  <c r="L6" i="46"/>
  <c r="Q3"/>
  <c r="K7"/>
  <c r="O5"/>
  <c r="N3"/>
  <c r="K3"/>
  <c r="K4"/>
  <c r="P4"/>
  <c r="P7"/>
  <c r="M8"/>
  <c r="O7"/>
  <c r="Q5"/>
  <c r="N5"/>
  <c r="K5"/>
  <c r="M3"/>
  <c r="P6"/>
  <c r="M6"/>
  <c r="O4"/>
  <c r="L4"/>
  <c r="Q4"/>
  <c r="N8"/>
  <c r="A9" i="50"/>
  <c r="U8"/>
  <c r="S7"/>
  <c r="Y6"/>
  <c r="W5"/>
  <c r="U4"/>
  <c r="S3"/>
  <c r="T8"/>
  <c r="X6"/>
  <c r="V5"/>
  <c r="T4"/>
  <c r="V4"/>
  <c r="S8"/>
  <c r="Y7"/>
  <c r="W6"/>
  <c r="U5"/>
  <c r="S4"/>
  <c r="Y3"/>
  <c r="V8"/>
  <c r="X7"/>
  <c r="V6"/>
  <c r="T5"/>
  <c r="X3"/>
  <c r="Y8"/>
  <c r="W7"/>
  <c r="U6"/>
  <c r="S5"/>
  <c r="Y4"/>
  <c r="W3"/>
  <c r="X8"/>
  <c r="V7"/>
  <c r="T6"/>
  <c r="X4"/>
  <c r="V3"/>
  <c r="W8"/>
  <c r="U7"/>
  <c r="S6"/>
  <c r="Y5"/>
  <c r="W4"/>
  <c r="U3"/>
  <c r="T7"/>
  <c r="X5"/>
  <c r="T3"/>
  <c r="E10"/>
  <c r="C9"/>
  <c r="M5" i="48"/>
  <c r="O7"/>
  <c r="P4"/>
  <c r="N8"/>
  <c r="Q6"/>
  <c r="P6"/>
  <c r="Q3"/>
  <c r="K5"/>
  <c r="O8"/>
  <c r="P5"/>
  <c r="M4"/>
  <c r="N5"/>
  <c r="P7"/>
  <c r="Q4"/>
  <c r="M7"/>
  <c r="N4"/>
  <c r="K3"/>
  <c r="L4"/>
  <c r="N6"/>
  <c r="O3"/>
  <c r="K6"/>
  <c r="L3"/>
  <c r="U8"/>
  <c r="S7"/>
  <c r="Y6"/>
  <c r="W5"/>
  <c r="U4"/>
  <c r="S3"/>
  <c r="T8"/>
  <c r="X6"/>
  <c r="V5"/>
  <c r="T4"/>
  <c r="S8"/>
  <c r="Y7"/>
  <c r="W6"/>
  <c r="U5"/>
  <c r="S4"/>
  <c r="Y3"/>
  <c r="X7"/>
  <c r="V6"/>
  <c r="T5"/>
  <c r="X3"/>
  <c r="Y8"/>
  <c r="W7"/>
  <c r="U6"/>
  <c r="S5"/>
  <c r="Y4"/>
  <c r="W3"/>
  <c r="X8"/>
  <c r="V7"/>
  <c r="T6"/>
  <c r="X4"/>
  <c r="V3"/>
  <c r="W8"/>
  <c r="U7"/>
  <c r="S6"/>
  <c r="Y5"/>
  <c r="W4"/>
  <c r="U3"/>
  <c r="V8"/>
  <c r="T7"/>
  <c r="X5"/>
  <c r="V4"/>
  <c r="T3"/>
  <c r="E10"/>
  <c r="C9"/>
  <c r="O6" i="47"/>
  <c r="P3"/>
  <c r="Q4"/>
  <c r="O8"/>
  <c r="P5"/>
  <c r="N5"/>
  <c r="K7"/>
  <c r="Q8"/>
  <c r="L6"/>
  <c r="O4"/>
  <c r="M8"/>
  <c r="K6"/>
  <c r="L3"/>
  <c r="P6"/>
  <c r="Q3"/>
  <c r="K3"/>
  <c r="N7"/>
  <c r="Q5"/>
  <c r="L4"/>
  <c r="P7"/>
  <c r="O7"/>
  <c r="P4"/>
  <c r="M3"/>
  <c r="U8"/>
  <c r="S7"/>
  <c r="Y6"/>
  <c r="W5"/>
  <c r="U4"/>
  <c r="S3"/>
  <c r="V4"/>
  <c r="T8"/>
  <c r="X6"/>
  <c r="V5"/>
  <c r="T4"/>
  <c r="S8"/>
  <c r="Y7"/>
  <c r="W6"/>
  <c r="U5"/>
  <c r="S4"/>
  <c r="Y3"/>
  <c r="V8"/>
  <c r="X7"/>
  <c r="V6"/>
  <c r="T5"/>
  <c r="X3"/>
  <c r="Y8"/>
  <c r="W7"/>
  <c r="U6"/>
  <c r="S5"/>
  <c r="Y4"/>
  <c r="W3"/>
  <c r="T7"/>
  <c r="T3"/>
  <c r="X8"/>
  <c r="V7"/>
  <c r="T6"/>
  <c r="X4"/>
  <c r="V3"/>
  <c r="W8"/>
  <c r="U7"/>
  <c r="S6"/>
  <c r="Y5"/>
  <c r="W4"/>
  <c r="U3"/>
  <c r="X5"/>
  <c r="E10"/>
  <c r="C9"/>
  <c r="K8" i="46"/>
  <c r="N6"/>
  <c r="O3"/>
  <c r="Q6"/>
  <c r="L7"/>
  <c r="Q7"/>
  <c r="L5"/>
  <c r="M4"/>
  <c r="O8"/>
  <c r="P5"/>
  <c r="O6"/>
  <c r="P3"/>
  <c r="P8"/>
  <c r="M7"/>
  <c r="N4"/>
  <c r="M5"/>
  <c r="Q8"/>
  <c r="N7"/>
  <c r="K6"/>
  <c r="L3"/>
  <c r="U8"/>
  <c r="S7"/>
  <c r="Y6"/>
  <c r="W5"/>
  <c r="U4"/>
  <c r="S3"/>
  <c r="T8"/>
  <c r="X6"/>
  <c r="V5"/>
  <c r="T4"/>
  <c r="S8"/>
  <c r="Y7"/>
  <c r="W6"/>
  <c r="U5"/>
  <c r="S4"/>
  <c r="Y3"/>
  <c r="X7"/>
  <c r="V6"/>
  <c r="T5"/>
  <c r="X3"/>
  <c r="Y8"/>
  <c r="W7"/>
  <c r="U6"/>
  <c r="S5"/>
  <c r="Y4"/>
  <c r="W3"/>
  <c r="T3"/>
  <c r="X8"/>
  <c r="V7"/>
  <c r="T6"/>
  <c r="X4"/>
  <c r="V3"/>
  <c r="T7"/>
  <c r="V4"/>
  <c r="W8"/>
  <c r="U7"/>
  <c r="S6"/>
  <c r="Y5"/>
  <c r="W4"/>
  <c r="U3"/>
  <c r="V8"/>
  <c r="X5"/>
  <c r="A9" i="42"/>
  <c r="E10" i="46"/>
  <c r="C9"/>
  <c r="U8" i="45"/>
  <c r="S7"/>
  <c r="Y6"/>
  <c r="W5"/>
  <c r="U4"/>
  <c r="S3"/>
  <c r="T8"/>
  <c r="X6"/>
  <c r="V5"/>
  <c r="T4"/>
  <c r="S8"/>
  <c r="Y7"/>
  <c r="W6"/>
  <c r="U5"/>
  <c r="S4"/>
  <c r="Y3"/>
  <c r="X7"/>
  <c r="V6"/>
  <c r="T5"/>
  <c r="X3"/>
  <c r="Y8"/>
  <c r="W7"/>
  <c r="U6"/>
  <c r="S5"/>
  <c r="Y4"/>
  <c r="W3"/>
  <c r="X8"/>
  <c r="V7"/>
  <c r="T6"/>
  <c r="X4"/>
  <c r="V3"/>
  <c r="W8"/>
  <c r="U7"/>
  <c r="S6"/>
  <c r="Y5"/>
  <c r="W4"/>
  <c r="U3"/>
  <c r="V8"/>
  <c r="T7"/>
  <c r="X5"/>
  <c r="V4"/>
  <c r="T3"/>
  <c r="L8"/>
  <c r="P6"/>
  <c r="N5"/>
  <c r="L4"/>
  <c r="K8"/>
  <c r="Q7"/>
  <c r="O6"/>
  <c r="M5"/>
  <c r="K4"/>
  <c r="Q3"/>
  <c r="P7"/>
  <c r="N6"/>
  <c r="L5"/>
  <c r="P3"/>
  <c r="Q8"/>
  <c r="O7"/>
  <c r="M6"/>
  <c r="K5"/>
  <c r="Q4"/>
  <c r="O3"/>
  <c r="P8"/>
  <c r="N7"/>
  <c r="L6"/>
  <c r="P4"/>
  <c r="N3"/>
  <c r="O8"/>
  <c r="M7"/>
  <c r="K6"/>
  <c r="Q5"/>
  <c r="O4"/>
  <c r="M3"/>
  <c r="N8"/>
  <c r="L7"/>
  <c r="P5"/>
  <c r="N4"/>
  <c r="L3"/>
  <c r="M8"/>
  <c r="K7"/>
  <c r="Q6"/>
  <c r="O5"/>
  <c r="M4"/>
  <c r="K3"/>
  <c r="E10"/>
  <c r="C9"/>
  <c r="M8" i="44"/>
  <c r="O6"/>
  <c r="Q8"/>
  <c r="L6"/>
  <c r="M3"/>
  <c r="K7"/>
  <c r="M5"/>
  <c r="O7"/>
  <c r="P4"/>
  <c r="N8"/>
  <c r="Q6"/>
  <c r="O5"/>
  <c r="P6"/>
  <c r="Q3"/>
  <c r="K5"/>
  <c r="O8"/>
  <c r="P5"/>
  <c r="M4"/>
  <c r="U8"/>
  <c r="S7"/>
  <c r="Y6"/>
  <c r="W5"/>
  <c r="U4"/>
  <c r="S3"/>
  <c r="T8"/>
  <c r="X6"/>
  <c r="V5"/>
  <c r="T4"/>
  <c r="S8"/>
  <c r="Y7"/>
  <c r="W6"/>
  <c r="U5"/>
  <c r="S4"/>
  <c r="Y3"/>
  <c r="X7"/>
  <c r="V6"/>
  <c r="T5"/>
  <c r="X3"/>
  <c r="Y8"/>
  <c r="W7"/>
  <c r="U6"/>
  <c r="S5"/>
  <c r="Y4"/>
  <c r="W3"/>
  <c r="X8"/>
  <c r="V7"/>
  <c r="T6"/>
  <c r="X4"/>
  <c r="V3"/>
  <c r="W8"/>
  <c r="U7"/>
  <c r="S6"/>
  <c r="Y5"/>
  <c r="W4"/>
  <c r="U3"/>
  <c r="V8"/>
  <c r="T7"/>
  <c r="X5"/>
  <c r="V4"/>
  <c r="T3"/>
  <c r="E10"/>
  <c r="C9"/>
  <c r="O6" i="43"/>
  <c r="L3"/>
  <c r="M5"/>
  <c r="M4"/>
  <c r="P8"/>
  <c r="Q5"/>
  <c r="Q4"/>
  <c r="N4"/>
  <c r="K7"/>
  <c r="K6"/>
  <c r="K4"/>
  <c r="K3"/>
  <c r="N7"/>
  <c r="O4"/>
  <c r="M8"/>
  <c r="Q7"/>
  <c r="P3"/>
  <c r="M7"/>
  <c r="O3"/>
  <c r="P6"/>
  <c r="Q3"/>
  <c r="Q8"/>
  <c r="L6"/>
  <c r="M3"/>
  <c r="Q6"/>
  <c r="U8"/>
  <c r="S7"/>
  <c r="Y6"/>
  <c r="W5"/>
  <c r="U4"/>
  <c r="S3"/>
  <c r="T8"/>
  <c r="X6"/>
  <c r="V5"/>
  <c r="T4"/>
  <c r="S8"/>
  <c r="Y7"/>
  <c r="W6"/>
  <c r="U5"/>
  <c r="S4"/>
  <c r="Y3"/>
  <c r="X7"/>
  <c r="V6"/>
  <c r="T5"/>
  <c r="X3"/>
  <c r="Y8"/>
  <c r="W7"/>
  <c r="U6"/>
  <c r="S5"/>
  <c r="Y4"/>
  <c r="W3"/>
  <c r="X8"/>
  <c r="V7"/>
  <c r="T6"/>
  <c r="X4"/>
  <c r="V3"/>
  <c r="W8"/>
  <c r="U7"/>
  <c r="S6"/>
  <c r="Y5"/>
  <c r="W4"/>
  <c r="U3"/>
  <c r="V8"/>
  <c r="T7"/>
  <c r="X5"/>
  <c r="V4"/>
  <c r="T3"/>
  <c r="E10"/>
  <c r="C9"/>
  <c r="U8" i="42"/>
  <c r="S7"/>
  <c r="Y6"/>
  <c r="W5"/>
  <c r="U4"/>
  <c r="S3"/>
  <c r="T8"/>
  <c r="X6"/>
  <c r="V5"/>
  <c r="T4"/>
  <c r="S8"/>
  <c r="Y7"/>
  <c r="W6"/>
  <c r="U5"/>
  <c r="S4"/>
  <c r="Y3"/>
  <c r="X7"/>
  <c r="V6"/>
  <c r="T5"/>
  <c r="X3"/>
  <c r="Y8"/>
  <c r="W7"/>
  <c r="U6"/>
  <c r="S5"/>
  <c r="Y4"/>
  <c r="W3"/>
  <c r="V4"/>
  <c r="T3"/>
  <c r="X8"/>
  <c r="V7"/>
  <c r="T6"/>
  <c r="X4"/>
  <c r="V3"/>
  <c r="W8"/>
  <c r="U7"/>
  <c r="S6"/>
  <c r="Y5"/>
  <c r="W4"/>
  <c r="U3"/>
  <c r="V8"/>
  <c r="T7"/>
  <c r="X5"/>
  <c r="E10"/>
  <c r="C9"/>
  <c r="O6" i="41"/>
  <c r="Q8"/>
  <c r="N7"/>
  <c r="O4"/>
  <c r="M8"/>
  <c r="M5"/>
  <c r="O7"/>
  <c r="L6"/>
  <c r="M3"/>
  <c r="K7"/>
  <c r="K4"/>
  <c r="M6"/>
  <c r="P4"/>
  <c r="N8"/>
  <c r="Q6"/>
  <c r="P6"/>
  <c r="Q3"/>
  <c r="K5"/>
  <c r="N3"/>
  <c r="L7"/>
  <c r="M4"/>
  <c r="U8"/>
  <c r="S7"/>
  <c r="Y6"/>
  <c r="W5"/>
  <c r="U4"/>
  <c r="S3"/>
  <c r="T8"/>
  <c r="X6"/>
  <c r="V5"/>
  <c r="T4"/>
  <c r="V4"/>
  <c r="S8"/>
  <c r="Y7"/>
  <c r="W6"/>
  <c r="U5"/>
  <c r="S4"/>
  <c r="Y3"/>
  <c r="X7"/>
  <c r="V6"/>
  <c r="T5"/>
  <c r="X3"/>
  <c r="Y8"/>
  <c r="W7"/>
  <c r="U6"/>
  <c r="S5"/>
  <c r="Y4"/>
  <c r="W3"/>
  <c r="X8"/>
  <c r="V7"/>
  <c r="T6"/>
  <c r="X4"/>
  <c r="V3"/>
  <c r="T3"/>
  <c r="W8"/>
  <c r="U7"/>
  <c r="S6"/>
  <c r="Y5"/>
  <c r="W4"/>
  <c r="U3"/>
  <c r="V8"/>
  <c r="T7"/>
  <c r="X5"/>
  <c r="E10"/>
  <c r="C9"/>
  <c r="C10" i="40"/>
  <c r="A9"/>
  <c r="U8"/>
  <c r="S7"/>
  <c r="Y6"/>
  <c r="W5"/>
  <c r="U4"/>
  <c r="S3"/>
  <c r="T8"/>
  <c r="X6"/>
  <c r="V5"/>
  <c r="T4"/>
  <c r="T3"/>
  <c r="S8"/>
  <c r="Y7"/>
  <c r="W6"/>
  <c r="U5"/>
  <c r="S4"/>
  <c r="Y3"/>
  <c r="X7"/>
  <c r="V6"/>
  <c r="T5"/>
  <c r="X3"/>
  <c r="Y8"/>
  <c r="W7"/>
  <c r="U6"/>
  <c r="S5"/>
  <c r="Y4"/>
  <c r="W3"/>
  <c r="X8"/>
  <c r="V7"/>
  <c r="T6"/>
  <c r="X4"/>
  <c r="V3"/>
  <c r="W8"/>
  <c r="U7"/>
  <c r="S6"/>
  <c r="Y5"/>
  <c r="W4"/>
  <c r="U3"/>
  <c r="V8"/>
  <c r="T7"/>
  <c r="X5"/>
  <c r="V4"/>
  <c r="S1" i="1"/>
  <c r="A10"/>
  <c r="A9" s="1"/>
  <c r="G10" i="51" l="1"/>
  <c r="E9"/>
  <c r="G10" i="50"/>
  <c r="E9"/>
  <c r="G10" i="48"/>
  <c r="E9"/>
  <c r="G10" i="47"/>
  <c r="E9"/>
  <c r="G10" i="46"/>
  <c r="E9"/>
  <c r="G10" i="45"/>
  <c r="E9"/>
  <c r="G10" i="44"/>
  <c r="E9"/>
  <c r="G10" i="43"/>
  <c r="E9"/>
  <c r="G10" i="42"/>
  <c r="E9"/>
  <c r="G10" i="41"/>
  <c r="E9"/>
  <c r="E10" i="40"/>
  <c r="C9"/>
  <c r="C10" i="1"/>
  <c r="I10" i="51" l="1"/>
  <c r="G9"/>
  <c r="I10" i="50"/>
  <c r="G9"/>
  <c r="I10" i="48"/>
  <c r="G9"/>
  <c r="I10" i="47"/>
  <c r="G9"/>
  <c r="I10" i="46"/>
  <c r="G9"/>
  <c r="I10" i="45"/>
  <c r="G9"/>
  <c r="I10" i="44"/>
  <c r="G9"/>
  <c r="I10" i="43"/>
  <c r="G9"/>
  <c r="I10" i="42"/>
  <c r="G9"/>
  <c r="I10" i="41"/>
  <c r="G9"/>
  <c r="G10" i="40"/>
  <c r="E9"/>
  <c r="E10" i="1"/>
  <c r="C9"/>
  <c r="K10" i="51" l="1"/>
  <c r="I9"/>
  <c r="I9" i="50"/>
  <c r="K10"/>
  <c r="K10" i="48"/>
  <c r="I9"/>
  <c r="K10" i="47"/>
  <c r="I9"/>
  <c r="I9" i="46"/>
  <c r="K10"/>
  <c r="K10" i="45"/>
  <c r="I9"/>
  <c r="K10" i="44"/>
  <c r="I9"/>
  <c r="K10" i="43"/>
  <c r="I9"/>
  <c r="I9" i="42"/>
  <c r="K10"/>
  <c r="K10" i="41"/>
  <c r="I9"/>
  <c r="I10" i="40"/>
  <c r="G9"/>
  <c r="G10" i="1"/>
  <c r="E9"/>
  <c r="M7"/>
  <c r="O5"/>
  <c r="L4"/>
  <c r="Q3"/>
  <c r="L7"/>
  <c r="Q6"/>
  <c r="N5"/>
  <c r="P3"/>
  <c r="N7"/>
  <c r="P5"/>
  <c r="K4"/>
  <c r="K7"/>
  <c r="P6"/>
  <c r="M5"/>
  <c r="O3"/>
  <c r="O6"/>
  <c r="L5"/>
  <c r="Q4"/>
  <c r="N3"/>
  <c r="M4"/>
  <c r="Q7"/>
  <c r="N6"/>
  <c r="K5"/>
  <c r="P4"/>
  <c r="M3"/>
  <c r="K6"/>
  <c r="P7"/>
  <c r="M6"/>
  <c r="O4"/>
  <c r="L3"/>
  <c r="O7"/>
  <c r="L6"/>
  <c r="Q5"/>
  <c r="N4"/>
  <c r="K3"/>
  <c r="S10" i="51" l="1"/>
  <c r="K9"/>
  <c r="S10" i="50"/>
  <c r="K9"/>
  <c r="S10" i="48"/>
  <c r="K9"/>
  <c r="S10" i="47"/>
  <c r="K9"/>
  <c r="S10" i="46"/>
  <c r="K9"/>
  <c r="S10" i="45"/>
  <c r="K9"/>
  <c r="S10" i="44"/>
  <c r="K9"/>
  <c r="S10" i="43"/>
  <c r="K9"/>
  <c r="S10" i="42"/>
  <c r="K9"/>
  <c r="S10" i="41"/>
  <c r="K9"/>
  <c r="K10" i="40"/>
  <c r="I9"/>
  <c r="I10" i="1"/>
  <c r="G9"/>
  <c r="Y8"/>
  <c r="V7"/>
  <c r="S6"/>
  <c r="X5"/>
  <c r="U4"/>
  <c r="U7"/>
  <c r="T4"/>
  <c r="Y3"/>
  <c r="X8"/>
  <c r="W5"/>
  <c r="T6"/>
  <c r="V4"/>
  <c r="W8"/>
  <c r="T7"/>
  <c r="Y6"/>
  <c r="V5"/>
  <c r="S4"/>
  <c r="X3"/>
  <c r="S7"/>
  <c r="X6"/>
  <c r="U5"/>
  <c r="W3"/>
  <c r="W7"/>
  <c r="V8"/>
  <c r="U8"/>
  <c r="W6"/>
  <c r="T5"/>
  <c r="Y4"/>
  <c r="V3"/>
  <c r="U3"/>
  <c r="T8"/>
  <c r="Y7"/>
  <c r="V6"/>
  <c r="S5"/>
  <c r="X4"/>
  <c r="Y5"/>
  <c r="S3"/>
  <c r="S8"/>
  <c r="X7"/>
  <c r="U6"/>
  <c r="W4"/>
  <c r="T3"/>
  <c r="A16" i="51" l="1"/>
  <c r="C16" s="1"/>
  <c r="E16" s="1"/>
  <c r="G16" s="1"/>
  <c r="I16" s="1"/>
  <c r="K16" s="1"/>
  <c r="S16" s="1"/>
  <c r="A22" s="1"/>
  <c r="C22" s="1"/>
  <c r="E22" s="1"/>
  <c r="G22" s="1"/>
  <c r="I22" s="1"/>
  <c r="K22" s="1"/>
  <c r="S22" s="1"/>
  <c r="A28" s="1"/>
  <c r="C28" s="1"/>
  <c r="E28" s="1"/>
  <c r="G28" s="1"/>
  <c r="I28" s="1"/>
  <c r="K28" s="1"/>
  <c r="S28" s="1"/>
  <c r="A34" s="1"/>
  <c r="C34" s="1"/>
  <c r="E34" s="1"/>
  <c r="G34" s="1"/>
  <c r="I34" s="1"/>
  <c r="K34" s="1"/>
  <c r="S34" s="1"/>
  <c r="A40" s="1"/>
  <c r="C40" s="1"/>
  <c r="S9"/>
  <c r="A16" i="50"/>
  <c r="C16" s="1"/>
  <c r="E16" s="1"/>
  <c r="G16" s="1"/>
  <c r="I16" s="1"/>
  <c r="K16" s="1"/>
  <c r="S16" s="1"/>
  <c r="A22" s="1"/>
  <c r="C22" s="1"/>
  <c r="E22" s="1"/>
  <c r="G22" s="1"/>
  <c r="I22" s="1"/>
  <c r="K22" s="1"/>
  <c r="S22" s="1"/>
  <c r="A28" s="1"/>
  <c r="C28" s="1"/>
  <c r="E28" s="1"/>
  <c r="G28" s="1"/>
  <c r="I28" s="1"/>
  <c r="K28" s="1"/>
  <c r="S28" s="1"/>
  <c r="A34" s="1"/>
  <c r="C34" s="1"/>
  <c r="E34" s="1"/>
  <c r="G34" s="1"/>
  <c r="I34" s="1"/>
  <c r="K34" s="1"/>
  <c r="S34" s="1"/>
  <c r="A40" s="1"/>
  <c r="C40" s="1"/>
  <c r="S9"/>
  <c r="A16" i="48"/>
  <c r="C16" s="1"/>
  <c r="E16" s="1"/>
  <c r="G16" s="1"/>
  <c r="I16" s="1"/>
  <c r="K16" s="1"/>
  <c r="S16" s="1"/>
  <c r="A22" s="1"/>
  <c r="C22" s="1"/>
  <c r="E22" s="1"/>
  <c r="G22" s="1"/>
  <c r="I22" s="1"/>
  <c r="K22" s="1"/>
  <c r="S22" s="1"/>
  <c r="A28" s="1"/>
  <c r="C28" s="1"/>
  <c r="E28" s="1"/>
  <c r="G28" s="1"/>
  <c r="I28" s="1"/>
  <c r="K28" s="1"/>
  <c r="S28" s="1"/>
  <c r="A34" s="1"/>
  <c r="C34" s="1"/>
  <c r="E34" s="1"/>
  <c r="G34" s="1"/>
  <c r="I34" s="1"/>
  <c r="K34" s="1"/>
  <c r="S34" s="1"/>
  <c r="A40" s="1"/>
  <c r="C40" s="1"/>
  <c r="S9"/>
  <c r="A16" i="47"/>
  <c r="C16" s="1"/>
  <c r="E16" s="1"/>
  <c r="G16" s="1"/>
  <c r="I16" s="1"/>
  <c r="K16" s="1"/>
  <c r="S16" s="1"/>
  <c r="A22" s="1"/>
  <c r="C22" s="1"/>
  <c r="E22" s="1"/>
  <c r="G22" s="1"/>
  <c r="I22" s="1"/>
  <c r="K22" s="1"/>
  <c r="S22" s="1"/>
  <c r="A28" s="1"/>
  <c r="C28" s="1"/>
  <c r="E28" s="1"/>
  <c r="G28" s="1"/>
  <c r="I28" s="1"/>
  <c r="K28" s="1"/>
  <c r="S28" s="1"/>
  <c r="A34" s="1"/>
  <c r="C34" s="1"/>
  <c r="E34" s="1"/>
  <c r="G34" s="1"/>
  <c r="I34" s="1"/>
  <c r="K34" s="1"/>
  <c r="S34" s="1"/>
  <c r="A40" s="1"/>
  <c r="C40" s="1"/>
  <c r="S9"/>
  <c r="A16" i="46"/>
  <c r="C16" s="1"/>
  <c r="E16" s="1"/>
  <c r="G16" s="1"/>
  <c r="I16" s="1"/>
  <c r="K16" s="1"/>
  <c r="S16" s="1"/>
  <c r="A22" s="1"/>
  <c r="C22" s="1"/>
  <c r="E22" s="1"/>
  <c r="G22" s="1"/>
  <c r="I22" s="1"/>
  <c r="K22" s="1"/>
  <c r="S22" s="1"/>
  <c r="A28" s="1"/>
  <c r="C28" s="1"/>
  <c r="E28" s="1"/>
  <c r="G28" s="1"/>
  <c r="I28" s="1"/>
  <c r="K28" s="1"/>
  <c r="S28" s="1"/>
  <c r="A34" s="1"/>
  <c r="C34" s="1"/>
  <c r="E34" s="1"/>
  <c r="G34" s="1"/>
  <c r="I34" s="1"/>
  <c r="K34" s="1"/>
  <c r="S34" s="1"/>
  <c r="A40" s="1"/>
  <c r="C40" s="1"/>
  <c r="S9"/>
  <c r="A16" i="45"/>
  <c r="C16" s="1"/>
  <c r="E16" s="1"/>
  <c r="G16" s="1"/>
  <c r="I16" s="1"/>
  <c r="K16" s="1"/>
  <c r="S16" s="1"/>
  <c r="A22" s="1"/>
  <c r="C22" s="1"/>
  <c r="E22" s="1"/>
  <c r="G22" s="1"/>
  <c r="I22" s="1"/>
  <c r="K22" s="1"/>
  <c r="S22" s="1"/>
  <c r="A28" s="1"/>
  <c r="C28" s="1"/>
  <c r="E28" s="1"/>
  <c r="G28" s="1"/>
  <c r="I28" s="1"/>
  <c r="K28" s="1"/>
  <c r="S28" s="1"/>
  <c r="A34" s="1"/>
  <c r="C34" s="1"/>
  <c r="E34" s="1"/>
  <c r="G34" s="1"/>
  <c r="I34" s="1"/>
  <c r="K34" s="1"/>
  <c r="S34" s="1"/>
  <c r="A40" s="1"/>
  <c r="C40" s="1"/>
  <c r="S9"/>
  <c r="A16" i="44"/>
  <c r="C16" s="1"/>
  <c r="E16" s="1"/>
  <c r="G16" s="1"/>
  <c r="I16" s="1"/>
  <c r="K16" s="1"/>
  <c r="S16" s="1"/>
  <c r="A22" s="1"/>
  <c r="C22" s="1"/>
  <c r="E22" s="1"/>
  <c r="G22" s="1"/>
  <c r="I22" s="1"/>
  <c r="K22" s="1"/>
  <c r="S22" s="1"/>
  <c r="A28" s="1"/>
  <c r="C28" s="1"/>
  <c r="E28" s="1"/>
  <c r="G28" s="1"/>
  <c r="I28" s="1"/>
  <c r="K28" s="1"/>
  <c r="S28" s="1"/>
  <c r="A34" s="1"/>
  <c r="C34" s="1"/>
  <c r="E34" s="1"/>
  <c r="G34" s="1"/>
  <c r="I34" s="1"/>
  <c r="K34" s="1"/>
  <c r="S34" s="1"/>
  <c r="A40" s="1"/>
  <c r="C40" s="1"/>
  <c r="S9"/>
  <c r="A16" i="43"/>
  <c r="C16" s="1"/>
  <c r="E16" s="1"/>
  <c r="G16" s="1"/>
  <c r="I16" s="1"/>
  <c r="K16" s="1"/>
  <c r="S16" s="1"/>
  <c r="A22" s="1"/>
  <c r="C22" s="1"/>
  <c r="E22" s="1"/>
  <c r="G22" s="1"/>
  <c r="I22" s="1"/>
  <c r="K22" s="1"/>
  <c r="S22" s="1"/>
  <c r="A28" s="1"/>
  <c r="C28" s="1"/>
  <c r="E28" s="1"/>
  <c r="G28" s="1"/>
  <c r="I28" s="1"/>
  <c r="K28" s="1"/>
  <c r="S28" s="1"/>
  <c r="A34" s="1"/>
  <c r="C34" s="1"/>
  <c r="E34" s="1"/>
  <c r="G34" s="1"/>
  <c r="I34" s="1"/>
  <c r="K34" s="1"/>
  <c r="S34" s="1"/>
  <c r="A40" s="1"/>
  <c r="C40" s="1"/>
  <c r="S9"/>
  <c r="A16" i="42"/>
  <c r="C16" s="1"/>
  <c r="E16" s="1"/>
  <c r="G16" s="1"/>
  <c r="I16" s="1"/>
  <c r="K16" s="1"/>
  <c r="S16" s="1"/>
  <c r="A22" s="1"/>
  <c r="C22" s="1"/>
  <c r="E22" s="1"/>
  <c r="G22" s="1"/>
  <c r="I22" s="1"/>
  <c r="K22" s="1"/>
  <c r="S22" s="1"/>
  <c r="A28" s="1"/>
  <c r="C28" s="1"/>
  <c r="E28" s="1"/>
  <c r="G28" s="1"/>
  <c r="I28" s="1"/>
  <c r="K28" s="1"/>
  <c r="S28" s="1"/>
  <c r="A34" s="1"/>
  <c r="C34" s="1"/>
  <c r="E34" s="1"/>
  <c r="G34" s="1"/>
  <c r="I34" s="1"/>
  <c r="K34" s="1"/>
  <c r="S34" s="1"/>
  <c r="A40" s="1"/>
  <c r="C40" s="1"/>
  <c r="S9"/>
  <c r="A16" i="41"/>
  <c r="C16" s="1"/>
  <c r="E16" s="1"/>
  <c r="G16" s="1"/>
  <c r="I16" s="1"/>
  <c r="K16" s="1"/>
  <c r="S16" s="1"/>
  <c r="A22" s="1"/>
  <c r="C22" s="1"/>
  <c r="E22" s="1"/>
  <c r="G22" s="1"/>
  <c r="I22" s="1"/>
  <c r="K22" s="1"/>
  <c r="S22" s="1"/>
  <c r="A28" s="1"/>
  <c r="C28" s="1"/>
  <c r="E28" s="1"/>
  <c r="G28" s="1"/>
  <c r="I28" s="1"/>
  <c r="K28" s="1"/>
  <c r="S28" s="1"/>
  <c r="A34" s="1"/>
  <c r="C34" s="1"/>
  <c r="E34" s="1"/>
  <c r="G34" s="1"/>
  <c r="I34" s="1"/>
  <c r="K34" s="1"/>
  <c r="S34" s="1"/>
  <c r="A40" s="1"/>
  <c r="C40" s="1"/>
  <c r="S9"/>
  <c r="S10" i="40"/>
  <c r="K9"/>
  <c r="K10" i="1"/>
  <c r="K9" s="1"/>
  <c r="I9"/>
  <c r="A16" i="40" l="1"/>
  <c r="C16" s="1"/>
  <c r="E16" s="1"/>
  <c r="G16" s="1"/>
  <c r="I16" s="1"/>
  <c r="K16" s="1"/>
  <c r="S16" s="1"/>
  <c r="A22" s="1"/>
  <c r="C22" s="1"/>
  <c r="E22" s="1"/>
  <c r="G22" s="1"/>
  <c r="I22" s="1"/>
  <c r="K22" s="1"/>
  <c r="S22" s="1"/>
  <c r="A28" s="1"/>
  <c r="C28" s="1"/>
  <c r="E28" s="1"/>
  <c r="G28" s="1"/>
  <c r="I28" s="1"/>
  <c r="K28" s="1"/>
  <c r="S28" s="1"/>
  <c r="A34" s="1"/>
  <c r="C34" s="1"/>
  <c r="E34" s="1"/>
  <c r="G34" s="1"/>
  <c r="I34" s="1"/>
  <c r="K34" s="1"/>
  <c r="S34" s="1"/>
  <c r="A40" s="1"/>
  <c r="C40" s="1"/>
  <c r="S9"/>
  <c r="S10" i="1"/>
  <c r="S9" s="1"/>
  <c r="A16" l="1"/>
  <c r="C16" s="1"/>
  <c r="E16" l="1"/>
  <c r="G16" l="1"/>
  <c r="I16" s="1"/>
  <c r="K16" s="1"/>
  <c r="S16" l="1"/>
  <c r="A22" l="1"/>
  <c r="C22" l="1"/>
  <c r="E22" l="1"/>
  <c r="G22" l="1"/>
  <c r="I22" s="1"/>
  <c r="K22" s="1"/>
  <c r="S22" l="1"/>
  <c r="A28" l="1"/>
  <c r="C28" l="1"/>
  <c r="E28" l="1"/>
  <c r="G28" l="1"/>
  <c r="I28" s="1"/>
  <c r="K28" s="1"/>
  <c r="S28" l="1"/>
  <c r="A34" l="1"/>
  <c r="C34" l="1"/>
  <c r="E34" l="1"/>
  <c r="G34" l="1"/>
  <c r="I34" s="1"/>
  <c r="K34" s="1"/>
  <c r="S34" l="1"/>
  <c r="A40" l="1"/>
  <c r="C40" l="1"/>
</calcChain>
</file>

<file path=xl/sharedStrings.xml><?xml version="1.0" encoding="utf-8"?>
<sst xmlns="http://schemas.openxmlformats.org/spreadsheetml/2006/main" count="36" uniqueCount="16">
  <si>
    <t>Plantilla de calendario mensual</t>
  </si>
  <si>
    <r>
      <t>Paso 1:</t>
    </r>
    <r>
      <rPr>
        <b/>
        <sz val="14"/>
        <color theme="1" tint="0.34998626667073579"/>
        <rFont val="Calibri"/>
        <family val="2"/>
        <scheme val="minor"/>
      </rPr>
      <t xml:space="preserve"> Escribir el año y el mes de inicio</t>
    </r>
  </si>
  <si>
    <r>
      <t>Paso 2:</t>
    </r>
    <r>
      <rPr>
        <b/>
        <sz val="14"/>
        <color theme="1" tint="0.34998626667073579"/>
        <rFont val="Calibri"/>
        <family val="2"/>
        <scheme val="minor"/>
      </rPr>
      <t xml:space="preserve"> Elegir el día de inicio</t>
    </r>
  </si>
  <si>
    <t>Año</t>
  </si>
  <si>
    <t>Mes de inicio</t>
  </si>
  <si>
    <t>Día de inicio de la semana</t>
  </si>
  <si>
    <t>1 = enero, 2 = febrero, etcétera.</t>
  </si>
  <si>
    <t>1 = domingo, 2 = lunes, etcétera.</t>
  </si>
  <si>
    <t>Notas</t>
  </si>
  <si>
    <t>Agenda de actividades /Directora Administrativa</t>
  </si>
  <si>
    <t>Agenda de Actividades / Directora Administrativa</t>
  </si>
  <si>
    <t>Agenda de Actividades/Directora Administrativa</t>
  </si>
  <si>
    <t>11:30 hrs. 3° S.O. Comité de Adquisiciones</t>
  </si>
  <si>
    <t>Oficina Pedro Moreno</t>
  </si>
  <si>
    <t>Reunión con la Dirección de Programación 10:00 hrs Lic. Lourdes Echeverria</t>
  </si>
  <si>
    <r>
      <t xml:space="preserve">* Nota: se señalan las actividades sobresalientes inherentes al cargo. * </t>
    </r>
    <r>
      <rPr>
        <sz val="12"/>
        <color rgb="FF000000"/>
        <rFont val="Calibri"/>
        <family val="2"/>
      </rPr>
      <t xml:space="preserve"> </t>
    </r>
  </si>
</sst>
</file>

<file path=xl/styles.xml><?xml version="1.0" encoding="utf-8"?>
<styleSheet xmlns="http://schemas.openxmlformats.org/spreadsheetml/2006/main">
  <numFmts count="8">
    <numFmt numFmtId="164" formatCode="_-* #,##0\ &quot;€&quot;_-;\-* #,##0\ &quot;€&quot;_-;_-* &quot;-&quot;\ &quot;€&quot;_-;_-@_-"/>
    <numFmt numFmtId="165" formatCode="_-* #,##0.00\ &quot;€&quot;_-;\-* #,##0.00\ &quot;€&quot;_-;_-* &quot;-&quot;??\ &quot;€&quot;_-;_-@_-"/>
    <numFmt numFmtId="166" formatCode="_(* #,##0_);_(* \(#,##0\);_(* &quot;-&quot;_);_(@_)"/>
    <numFmt numFmtId="167" formatCode="_(* #,##0.00_);_(* \(#,##0.00\);_(* &quot;-&quot;??_);_(@_)"/>
    <numFmt numFmtId="168" formatCode="mmmm\ \'yy"/>
    <numFmt numFmtId="169" formatCode="mmmm\ yyyy"/>
    <numFmt numFmtId="170" formatCode="d"/>
    <numFmt numFmtId="171" formatCode="dddd"/>
  </numFmts>
  <fonts count="69">
    <font>
      <sz val="10"/>
      <name val="Arial"/>
      <family val="2"/>
    </font>
    <font>
      <sz val="11"/>
      <color theme="1"/>
      <name val="Calibri"/>
      <family val="2"/>
      <scheme val="minor"/>
    </font>
    <font>
      <sz val="8"/>
      <name val="Arial"/>
      <family val="2"/>
    </font>
    <font>
      <sz val="7"/>
      <name val="Arial"/>
      <family val="2"/>
    </font>
    <font>
      <b/>
      <sz val="14"/>
      <name val="Calibri"/>
      <family val="2"/>
      <scheme val="minor"/>
    </font>
    <font>
      <sz val="8"/>
      <color theme="4" tint="-0.249977111117893"/>
      <name val="Calibri"/>
      <family val="2"/>
      <scheme val="minor"/>
    </font>
    <font>
      <sz val="8"/>
      <name val="Calibri"/>
      <family val="2"/>
      <scheme val="minor"/>
    </font>
    <font>
      <sz val="11"/>
      <color theme="1" tint="0.34998626667073579"/>
      <name val="Calibri"/>
      <family val="2"/>
      <scheme val="minor"/>
    </font>
    <font>
      <b/>
      <sz val="12"/>
      <color theme="0"/>
      <name val="Calibri"/>
      <family val="2"/>
      <scheme val="major"/>
    </font>
    <font>
      <u/>
      <sz val="10"/>
      <color indexed="12"/>
      <name val="Arial"/>
      <family val="2"/>
    </font>
    <font>
      <sz val="10"/>
      <color theme="1" tint="0.499984740745262"/>
      <name val="Calibri"/>
      <family val="2"/>
      <scheme val="minor"/>
    </font>
    <font>
      <sz val="8"/>
      <color theme="1" tint="0.499984740745262"/>
      <name val="Calibri"/>
      <family val="2"/>
      <scheme val="minor"/>
    </font>
    <font>
      <sz val="10"/>
      <name val="Arial"/>
      <family val="2"/>
    </font>
    <font>
      <sz val="10"/>
      <name val="Calibri"/>
      <family val="2"/>
      <scheme val="minor"/>
    </font>
    <font>
      <sz val="10"/>
      <name val="Calibri"/>
      <family val="2"/>
      <scheme val="major"/>
    </font>
    <font>
      <b/>
      <sz val="14"/>
      <color theme="4" tint="-0.249977111117893"/>
      <name val="Calibri"/>
      <family val="2"/>
      <scheme val="minor"/>
    </font>
    <font>
      <b/>
      <sz val="14"/>
      <color theme="1" tint="0.34998626667073579"/>
      <name val="Calibri"/>
      <family val="2"/>
      <scheme val="minor"/>
    </font>
    <font>
      <sz val="14"/>
      <name val="Calibri"/>
      <family val="2"/>
      <scheme val="minor"/>
    </font>
    <font>
      <b/>
      <sz val="14"/>
      <color theme="0"/>
      <name val="Calibri"/>
      <family val="2"/>
      <scheme val="minor"/>
    </font>
    <font>
      <b/>
      <sz val="20"/>
      <color theme="0"/>
      <name val="Calibri"/>
      <family val="2"/>
      <scheme val="major"/>
    </font>
    <font>
      <b/>
      <sz val="18"/>
      <color theme="0"/>
      <name val="Calibri"/>
      <family val="2"/>
      <scheme val="major"/>
    </font>
    <font>
      <b/>
      <sz val="11"/>
      <color theme="4" tint="-0.499984740745262"/>
      <name val="Calibri"/>
      <family val="2"/>
      <scheme val="major"/>
    </font>
    <font>
      <b/>
      <sz val="9"/>
      <color theme="4"/>
      <name val="Calibri"/>
      <family val="2"/>
      <scheme val="minor"/>
    </font>
    <font>
      <sz val="9"/>
      <name val="Calibri"/>
      <family val="1"/>
      <scheme val="minor"/>
    </font>
    <font>
      <sz val="9"/>
      <name val="Arial"/>
      <family val="2"/>
    </font>
    <font>
      <sz val="9"/>
      <color indexed="60"/>
      <name val="Century Gothic"/>
      <family val="2"/>
    </font>
    <font>
      <sz val="13"/>
      <color theme="1" tint="0.249977111117893"/>
      <name val="Calibri"/>
      <family val="2"/>
      <scheme val="minor"/>
    </font>
    <font>
      <sz val="13"/>
      <name val="Calibri"/>
      <family val="2"/>
      <scheme val="minor"/>
    </font>
    <font>
      <b/>
      <sz val="12"/>
      <color theme="1" tint="0.499984740745262"/>
      <name val="Calibri"/>
      <family val="2"/>
      <scheme val="minor"/>
    </font>
    <font>
      <sz val="10"/>
      <color theme="1" tint="0.34998626667073579"/>
      <name val="Calibri"/>
      <family val="2"/>
      <scheme val="minor"/>
    </font>
    <font>
      <b/>
      <sz val="9"/>
      <color theme="4" tint="-0.249977111117893"/>
      <name val="Calibri"/>
      <family val="2"/>
      <scheme val="major"/>
    </font>
    <font>
      <u/>
      <sz val="11"/>
      <color theme="1" tint="0.499984740745262"/>
      <name val="Calibri"/>
      <family val="2"/>
      <scheme val="minor"/>
    </font>
    <font>
      <sz val="10"/>
      <color theme="0" tint="-0.34998626667073579"/>
      <name val="Arial"/>
      <family val="2"/>
    </font>
    <font>
      <u/>
      <sz val="10"/>
      <color theme="11"/>
      <name val="Arial"/>
      <family val="2"/>
    </font>
    <font>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0" tint="-0.34998626667073579"/>
      <name val="Calibri"/>
      <family val="2"/>
      <scheme val="minor"/>
    </font>
    <font>
      <b/>
      <sz val="48"/>
      <color theme="0" tint="-0.34998626667073579"/>
      <name val="Calibri"/>
      <family val="2"/>
      <scheme val="major"/>
    </font>
    <font>
      <b/>
      <sz val="48"/>
      <color theme="0" tint="-0.499984740745262"/>
      <name val="Calibri"/>
      <family val="2"/>
      <scheme val="major"/>
    </font>
    <font>
      <sz val="8"/>
      <color theme="0" tint="-0.34998626667073579"/>
      <name val="Calibri"/>
      <family val="2"/>
      <scheme val="minor"/>
    </font>
    <font>
      <b/>
      <sz val="11"/>
      <name val="Calibri"/>
      <family val="2"/>
      <scheme val="major"/>
    </font>
    <font>
      <b/>
      <sz val="9"/>
      <name val="Calibri"/>
      <family val="2"/>
      <scheme val="minor"/>
    </font>
    <font>
      <b/>
      <sz val="16"/>
      <name val="Calibri"/>
      <family val="2"/>
      <scheme val="major"/>
    </font>
    <font>
      <b/>
      <sz val="16"/>
      <color theme="0" tint="-0.499984740745262"/>
      <name val="Calibri"/>
      <family val="2"/>
      <scheme val="major"/>
    </font>
    <font>
      <b/>
      <sz val="14"/>
      <color theme="0" tint="-0.499984740745262"/>
      <name val="Calibri"/>
      <family val="2"/>
      <scheme val="minor"/>
    </font>
    <font>
      <sz val="8"/>
      <color theme="0" tint="-0.499984740745262"/>
      <name val="Calibri"/>
      <family val="2"/>
      <scheme val="minor"/>
    </font>
    <font>
      <b/>
      <sz val="9"/>
      <color theme="0" tint="-0.499984740745262"/>
      <name val="Calibri"/>
      <family val="2"/>
      <scheme val="minor"/>
    </font>
    <font>
      <sz val="8"/>
      <color theme="0" tint="-0.499984740745262"/>
      <name val="Arial"/>
      <family val="2"/>
    </font>
    <font>
      <sz val="9"/>
      <color theme="0" tint="-0.499984740745262"/>
      <name val="Calibri"/>
      <family val="1"/>
      <scheme val="minor"/>
    </font>
    <font>
      <sz val="9"/>
      <color theme="0" tint="-0.499984740745262"/>
      <name val="Arial"/>
      <family val="2"/>
    </font>
    <font>
      <b/>
      <sz val="11"/>
      <color theme="0" tint="-0.499984740745262"/>
      <name val="Calibri"/>
      <family val="2"/>
      <scheme val="major"/>
    </font>
    <font>
      <b/>
      <sz val="18"/>
      <color theme="0" tint="-0.499984740745262"/>
      <name val="Calibri"/>
      <family val="2"/>
      <scheme val="major"/>
    </font>
    <font>
      <sz val="9"/>
      <name val="Calibri"/>
      <family val="2"/>
      <scheme val="minor"/>
    </font>
    <font>
      <i/>
      <sz val="12"/>
      <color rgb="FF000000"/>
      <name val="Calibri"/>
      <family val="2"/>
    </font>
    <font>
      <sz val="12"/>
      <color rgb="FF000000"/>
      <name val="Calibri"/>
      <family val="2"/>
    </font>
  </fonts>
  <fills count="3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9" tint="0.79998168889431442"/>
        <bgColor indexed="64"/>
      </patternFill>
    </fill>
    <fill>
      <patternFill patternType="solid">
        <fgColor theme="9" tint="0.39997558519241921"/>
        <bgColor indexed="64"/>
      </patternFill>
    </fill>
  </fills>
  <borders count="45">
    <border>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4" tint="-0.24994659260841701"/>
      </left>
      <right/>
      <top style="thin">
        <color theme="4" tint="-0.24994659260841701"/>
      </top>
      <bottom style="thin">
        <color theme="0" tint="-0.499984740745262"/>
      </bottom>
      <diagonal/>
    </border>
    <border>
      <left/>
      <right/>
      <top style="thin">
        <color theme="4" tint="-0.24994659260841701"/>
      </top>
      <bottom style="thin">
        <color theme="0" tint="-0.499984740745262"/>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theme="0" tint="-0.499984740745262"/>
      </left>
      <right/>
      <top/>
      <bottom style="thin">
        <color indexed="64"/>
      </bottom>
      <diagonal/>
    </border>
    <border>
      <left/>
      <right style="thin">
        <color theme="0" tint="-0.499984740745262"/>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tint="-0.499984740745262"/>
      </left>
      <right/>
      <top style="medium">
        <color indexed="64"/>
      </top>
      <bottom style="medium">
        <color indexed="64"/>
      </bottom>
      <diagonal/>
    </border>
    <border>
      <left/>
      <right style="thin">
        <color theme="0" tint="-0.499984740745262"/>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9">
    <xf numFmtId="0" fontId="0" fillId="0" borderId="0"/>
    <xf numFmtId="0" fontId="9" fillId="0" borderId="0" applyNumberFormat="0" applyFill="0" applyBorder="0" applyAlignment="0" applyProtection="0">
      <alignment vertical="top"/>
      <protection locked="0"/>
    </xf>
    <xf numFmtId="167" fontId="12" fillId="0" borderId="0" applyFont="0" applyFill="0" applyBorder="0" applyAlignment="0" applyProtection="0"/>
    <xf numFmtId="0" fontId="33" fillId="0" borderId="0" applyNumberForma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9" fontId="12" fillId="0" borderId="0" applyFon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0" borderId="19" applyNumberFormat="0" applyFill="0" applyAlignment="0" applyProtection="0"/>
    <xf numFmtId="0" fontId="37" fillId="0" borderId="20" applyNumberFormat="0" applyFill="0" applyAlignment="0" applyProtection="0"/>
    <xf numFmtId="0" fontId="37" fillId="0" borderId="0" applyNumberFormat="0" applyFill="0" applyBorder="0" applyAlignment="0" applyProtection="0"/>
    <xf numFmtId="0" fontId="38" fillId="5" borderId="0" applyNumberFormat="0" applyBorder="0" applyAlignment="0" applyProtection="0"/>
    <xf numFmtId="0" fontId="39" fillId="6" borderId="0" applyNumberFormat="0" applyBorder="0" applyAlignment="0" applyProtection="0"/>
    <xf numFmtId="0" fontId="40" fillId="7" borderId="0" applyNumberFormat="0" applyBorder="0" applyAlignment="0" applyProtection="0"/>
    <xf numFmtId="0" fontId="41" fillId="8" borderId="21" applyNumberFormat="0" applyAlignment="0" applyProtection="0"/>
    <xf numFmtId="0" fontId="42" fillId="9" borderId="22" applyNumberFormat="0" applyAlignment="0" applyProtection="0"/>
    <xf numFmtId="0" fontId="43" fillId="9" borderId="21" applyNumberFormat="0" applyAlignment="0" applyProtection="0"/>
    <xf numFmtId="0" fontId="44" fillId="0" borderId="23" applyNumberFormat="0" applyFill="0" applyAlignment="0" applyProtection="0"/>
    <xf numFmtId="0" fontId="45" fillId="10" borderId="24" applyNumberFormat="0" applyAlignment="0" applyProtection="0"/>
    <xf numFmtId="0" fontId="46" fillId="0" borderId="0" applyNumberFormat="0" applyFill="0" applyBorder="0" applyAlignment="0" applyProtection="0"/>
    <xf numFmtId="0" fontId="12" fillId="11" borderId="25" applyNumberFormat="0" applyFont="0" applyAlignment="0" applyProtection="0"/>
    <xf numFmtId="0" fontId="47" fillId="0" borderId="0" applyNumberFormat="0" applyFill="0" applyBorder="0" applyAlignment="0" applyProtection="0"/>
    <xf numFmtId="0" fontId="48" fillId="0" borderId="26" applyNumberFormat="0" applyFill="0" applyAlignment="0" applyProtection="0"/>
    <xf numFmtId="0" fontId="49"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49"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49"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9"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9"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9"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cellStyleXfs>
  <cellXfs count="197">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xf numFmtId="0" fontId="3" fillId="0" borderId="0" xfId="0" applyFont="1"/>
    <xf numFmtId="0" fontId="3" fillId="0" borderId="0" xfId="0" applyFont="1" applyAlignment="1">
      <alignment vertical="center"/>
    </xf>
    <xf numFmtId="0" fontId="6" fillId="0" borderId="0" xfId="0" applyFont="1" applyAlignment="1">
      <alignment vertical="center"/>
    </xf>
    <xf numFmtId="0" fontId="11" fillId="0" borderId="4" xfId="0" applyFont="1" applyBorder="1" applyAlignment="1">
      <alignment vertical="center"/>
    </xf>
    <xf numFmtId="0" fontId="0" fillId="0" borderId="4" xfId="0" applyBorder="1"/>
    <xf numFmtId="0" fontId="10" fillId="0" borderId="2" xfId="0" applyFont="1" applyBorder="1"/>
    <xf numFmtId="0" fontId="13" fillId="0" borderId="0" xfId="0" applyFont="1"/>
    <xf numFmtId="0" fontId="14" fillId="0" borderId="0" xfId="0" applyFont="1"/>
    <xf numFmtId="0" fontId="13" fillId="0" borderId="9" xfId="0" applyFont="1" applyBorder="1"/>
    <xf numFmtId="0" fontId="13" fillId="0" borderId="10" xfId="0" applyFont="1" applyBorder="1"/>
    <xf numFmtId="0" fontId="13" fillId="0" borderId="11" xfId="0" applyFont="1" applyBorder="1"/>
    <xf numFmtId="0" fontId="13" fillId="0" borderId="12" xfId="0" applyFont="1" applyBorder="1"/>
    <xf numFmtId="0" fontId="13" fillId="0" borderId="13" xfId="0" applyFont="1" applyBorder="1"/>
    <xf numFmtId="0" fontId="15" fillId="2" borderId="0" xfId="0" applyFont="1" applyFill="1" applyAlignment="1">
      <alignment horizontal="left" vertical="center"/>
    </xf>
    <xf numFmtId="0" fontId="17" fillId="0" borderId="0" xfId="0" applyFont="1"/>
    <xf numFmtId="0" fontId="18" fillId="4" borderId="16" xfId="0" applyFont="1" applyFill="1" applyBorder="1" applyAlignment="1">
      <alignment horizontal="center" vertical="center"/>
    </xf>
    <xf numFmtId="0" fontId="4" fillId="2" borderId="17" xfId="0" applyFont="1" applyFill="1" applyBorder="1" applyAlignment="1">
      <alignment horizontal="center" vertical="center"/>
    </xf>
    <xf numFmtId="0" fontId="19" fillId="4" borderId="0" xfId="0" applyFont="1" applyFill="1" applyAlignment="1">
      <alignment horizontal="left" vertical="center" indent="1"/>
    </xf>
    <xf numFmtId="0" fontId="20" fillId="4" borderId="0" xfId="0" applyFont="1" applyFill="1" applyAlignment="1">
      <alignment vertical="center"/>
    </xf>
    <xf numFmtId="0" fontId="8" fillId="4" borderId="0" xfId="0" applyFont="1" applyFill="1" applyAlignment="1">
      <alignment horizontal="center" vertical="center"/>
    </xf>
    <xf numFmtId="0" fontId="5" fillId="0" borderId="2" xfId="0" applyFont="1" applyBorder="1" applyAlignment="1">
      <alignment horizontal="left" vertical="center" shrinkToFit="1"/>
    </xf>
    <xf numFmtId="0" fontId="5" fillId="3" borderId="7" xfId="0" applyFont="1" applyFill="1" applyBorder="1" applyAlignment="1">
      <alignment horizontal="left" vertical="center" shrinkToFit="1"/>
    </xf>
    <xf numFmtId="0" fontId="7" fillId="0" borderId="1" xfId="0" applyFont="1" applyBorder="1" applyAlignment="1">
      <alignment horizontal="left" vertical="center" indent="1"/>
    </xf>
    <xf numFmtId="0" fontId="6" fillId="0" borderId="7" xfId="0" applyFont="1" applyBorder="1"/>
    <xf numFmtId="0" fontId="6" fillId="0" borderId="3" xfId="0" applyFont="1" applyBorder="1" applyAlignment="1">
      <alignment horizontal="left" vertical="center"/>
    </xf>
    <xf numFmtId="0" fontId="6" fillId="0" borderId="5" xfId="1" applyFont="1" applyBorder="1" applyAlignment="1" applyProtection="1">
      <alignment horizontal="left" vertical="center"/>
    </xf>
    <xf numFmtId="0" fontId="6" fillId="0" borderId="8" xfId="1" applyFont="1" applyBorder="1" applyAlignment="1" applyProtection="1">
      <alignment vertical="center"/>
    </xf>
    <xf numFmtId="0" fontId="24" fillId="0" borderId="0" xfId="0" applyFont="1"/>
    <xf numFmtId="0" fontId="25" fillId="0" borderId="0" xfId="0" applyFont="1" applyAlignment="1">
      <alignment vertical="center"/>
    </xf>
    <xf numFmtId="0" fontId="26" fillId="0" borderId="0" xfId="0" applyFont="1" applyAlignment="1">
      <alignment vertical="center"/>
    </xf>
    <xf numFmtId="0" fontId="27" fillId="0" borderId="0" xfId="0" applyFont="1" applyAlignment="1">
      <alignment horizontal="left" vertical="center" indent="1"/>
    </xf>
    <xf numFmtId="0" fontId="28" fillId="0" borderId="0" xfId="2" applyNumberFormat="1" applyFont="1" applyAlignment="1">
      <alignment horizontal="left"/>
    </xf>
    <xf numFmtId="0" fontId="29" fillId="0" borderId="0" xfId="0" applyFont="1" applyAlignment="1">
      <alignment horizontal="left" vertical="top" wrapText="1"/>
    </xf>
    <xf numFmtId="0" fontId="30" fillId="0" borderId="0" xfId="0" applyFont="1" applyAlignment="1">
      <alignment vertical="top"/>
    </xf>
    <xf numFmtId="0" fontId="22" fillId="0" borderId="0" xfId="0" applyFont="1" applyAlignment="1">
      <alignment horizontal="center"/>
    </xf>
    <xf numFmtId="170" fontId="23" fillId="0" borderId="0" xfId="0" applyNumberFormat="1" applyFont="1" applyAlignment="1">
      <alignment horizontal="center" vertical="center" shrinkToFit="1"/>
    </xf>
    <xf numFmtId="170" fontId="4" fillId="3" borderId="1" xfId="0" applyNumberFormat="1" applyFont="1" applyFill="1" applyBorder="1" applyAlignment="1">
      <alignment horizontal="center" vertical="center" shrinkToFit="1"/>
    </xf>
    <xf numFmtId="170" fontId="4" fillId="0" borderId="1" xfId="0" applyNumberFormat="1" applyFont="1" applyBorder="1" applyAlignment="1">
      <alignment horizontal="center" vertical="center" shrinkToFit="1"/>
    </xf>
    <xf numFmtId="170" fontId="4" fillId="0" borderId="3" xfId="0" applyNumberFormat="1" applyFont="1" applyBorder="1" applyAlignment="1">
      <alignment horizontal="center" vertical="center" shrinkToFit="1"/>
    </xf>
    <xf numFmtId="0" fontId="5" fillId="0" borderId="4" xfId="0" applyFont="1" applyBorder="1" applyAlignment="1">
      <alignment horizontal="left" vertical="center" shrinkToFit="1"/>
    </xf>
    <xf numFmtId="170" fontId="4" fillId="3" borderId="3" xfId="0" applyNumberFormat="1" applyFont="1" applyFill="1" applyBorder="1" applyAlignment="1">
      <alignment horizontal="center" vertical="center" shrinkToFit="1"/>
    </xf>
    <xf numFmtId="0" fontId="5" fillId="3" borderId="0" xfId="0" applyFont="1" applyFill="1" applyBorder="1" applyAlignment="1">
      <alignment horizontal="left" vertical="center" shrinkToFit="1"/>
    </xf>
    <xf numFmtId="0" fontId="55" fillId="0" borderId="0" xfId="0" applyFont="1" applyAlignment="1">
      <alignment horizontal="center"/>
    </xf>
    <xf numFmtId="0" fontId="7" fillId="0" borderId="3" xfId="0" applyFont="1" applyBorder="1" applyAlignment="1">
      <alignment horizontal="left" vertical="center" indent="1"/>
    </xf>
    <xf numFmtId="0" fontId="6" fillId="0" borderId="0" xfId="0" applyFont="1" applyBorder="1"/>
    <xf numFmtId="170" fontId="50" fillId="3" borderId="31" xfId="0" applyNumberFormat="1" applyFont="1" applyFill="1" applyBorder="1" applyAlignment="1">
      <alignment horizontal="center" vertical="center" shrinkToFit="1"/>
    </xf>
    <xf numFmtId="0" fontId="53" fillId="3" borderId="32" xfId="0" applyFont="1" applyFill="1" applyBorder="1" applyAlignment="1">
      <alignment horizontal="left" vertical="center" shrinkToFit="1"/>
    </xf>
    <xf numFmtId="170" fontId="50" fillId="0" borderId="33" xfId="0" applyNumberFormat="1" applyFont="1" applyBorder="1" applyAlignment="1">
      <alignment horizontal="center" vertical="center" shrinkToFit="1"/>
    </xf>
    <xf numFmtId="0" fontId="53" fillId="0" borderId="34" xfId="0" applyFont="1" applyBorder="1" applyAlignment="1">
      <alignment horizontal="left" vertical="center" shrinkToFit="1"/>
    </xf>
    <xf numFmtId="170" fontId="4" fillId="3" borderId="31" xfId="0" applyNumberFormat="1" applyFont="1" applyFill="1" applyBorder="1" applyAlignment="1">
      <alignment horizontal="center" vertical="center" shrinkToFit="1"/>
    </xf>
    <xf numFmtId="170" fontId="58" fillId="3" borderId="1" xfId="0" applyNumberFormat="1" applyFont="1" applyFill="1" applyBorder="1" applyAlignment="1">
      <alignment horizontal="center" vertical="center" shrinkToFit="1"/>
    </xf>
    <xf numFmtId="0" fontId="59" fillId="3" borderId="7" xfId="0" applyFont="1" applyFill="1" applyBorder="1" applyAlignment="1">
      <alignment horizontal="left" vertical="center" shrinkToFit="1"/>
    </xf>
    <xf numFmtId="170" fontId="58" fillId="0" borderId="3" xfId="0" applyNumberFormat="1" applyFont="1" applyBorder="1" applyAlignment="1">
      <alignment horizontal="center" vertical="center" shrinkToFit="1"/>
    </xf>
    <xf numFmtId="0" fontId="59" fillId="0" borderId="4" xfId="0" applyFont="1" applyBorder="1" applyAlignment="1">
      <alignment horizontal="left" vertical="center" shrinkToFit="1"/>
    </xf>
    <xf numFmtId="0" fontId="60" fillId="0" borderId="0" xfId="0" applyFont="1" applyAlignment="1">
      <alignment horizontal="center"/>
    </xf>
    <xf numFmtId="0" fontId="61" fillId="0" borderId="0" xfId="0" applyFont="1"/>
    <xf numFmtId="170" fontId="62" fillId="0" borderId="0" xfId="0" applyNumberFormat="1" applyFont="1" applyAlignment="1">
      <alignment horizontal="center" vertical="center" shrinkToFit="1"/>
    </xf>
    <xf numFmtId="0" fontId="63" fillId="0" borderId="0" xfId="0" applyFont="1"/>
    <xf numFmtId="0" fontId="65" fillId="0" borderId="0" xfId="0" applyFont="1" applyAlignment="1">
      <alignment vertical="top"/>
    </xf>
    <xf numFmtId="0" fontId="65" fillId="0" borderId="0" xfId="0" applyFont="1" applyAlignment="1">
      <alignment horizontal="left" vertical="top"/>
    </xf>
    <xf numFmtId="0" fontId="6" fillId="0" borderId="0" xfId="0" applyFont="1" applyBorder="1" applyAlignment="1">
      <alignment horizontal="left" vertical="center"/>
    </xf>
    <xf numFmtId="0" fontId="6" fillId="0" borderId="8" xfId="1" applyFont="1" applyBorder="1" applyAlignment="1" applyProtection="1">
      <alignment horizontal="left" vertical="center"/>
    </xf>
    <xf numFmtId="170" fontId="4" fillId="2" borderId="3" xfId="0" applyNumberFormat="1" applyFont="1" applyFill="1" applyBorder="1" applyAlignment="1">
      <alignment horizontal="center" vertical="center" shrinkToFit="1"/>
    </xf>
    <xf numFmtId="0" fontId="5" fillId="2" borderId="4" xfId="0" applyFont="1" applyFill="1" applyBorder="1" applyAlignment="1">
      <alignment horizontal="left" vertical="center" shrinkToFit="1"/>
    </xf>
    <xf numFmtId="170" fontId="58" fillId="3" borderId="3" xfId="0" applyNumberFormat="1" applyFont="1" applyFill="1" applyBorder="1" applyAlignment="1">
      <alignment horizontal="center" vertical="center" shrinkToFit="1"/>
    </xf>
    <xf numFmtId="0" fontId="59" fillId="3" borderId="0" xfId="0" applyFont="1" applyFill="1" applyBorder="1" applyAlignment="1">
      <alignment horizontal="left" vertical="center" shrinkToFit="1"/>
    </xf>
    <xf numFmtId="170" fontId="4" fillId="0" borderId="33" xfId="0" applyNumberFormat="1" applyFont="1" applyBorder="1" applyAlignment="1">
      <alignment horizontal="center" vertical="center" shrinkToFit="1"/>
    </xf>
    <xf numFmtId="0" fontId="6" fillId="0" borderId="34" xfId="0" applyFont="1" applyBorder="1" applyAlignment="1">
      <alignment horizontal="left" vertical="center" shrinkToFit="1"/>
    </xf>
    <xf numFmtId="170" fontId="4" fillId="0" borderId="3" xfId="0" applyNumberFormat="1" applyFont="1" applyBorder="1" applyAlignment="1">
      <alignment horizontal="center" vertical="center" shrinkToFit="1"/>
    </xf>
    <xf numFmtId="0" fontId="5" fillId="0" borderId="4" xfId="0" applyFont="1" applyBorder="1" applyAlignment="1">
      <alignment horizontal="left" vertical="center" shrinkToFit="1"/>
    </xf>
    <xf numFmtId="170" fontId="4" fillId="3" borderId="3" xfId="0" applyNumberFormat="1" applyFont="1" applyFill="1" applyBorder="1" applyAlignment="1">
      <alignment horizontal="center" vertical="center" shrinkToFit="1"/>
    </xf>
    <xf numFmtId="0" fontId="5" fillId="3" borderId="0" xfId="0" applyFont="1" applyFill="1" applyBorder="1" applyAlignment="1">
      <alignment horizontal="left" vertical="center" shrinkToFit="1"/>
    </xf>
    <xf numFmtId="170" fontId="4" fillId="3" borderId="1" xfId="0" applyNumberFormat="1" applyFont="1" applyFill="1" applyBorder="1" applyAlignment="1">
      <alignment horizontal="center" vertical="center" shrinkToFit="1"/>
    </xf>
    <xf numFmtId="0" fontId="5" fillId="3" borderId="7" xfId="0" applyFont="1" applyFill="1" applyBorder="1" applyAlignment="1">
      <alignment horizontal="left" vertical="center" shrinkToFit="1"/>
    </xf>
    <xf numFmtId="0" fontId="53" fillId="0" borderId="3" xfId="0" applyFont="1" applyBorder="1" applyAlignment="1">
      <alignment horizontal="center" vertical="center"/>
    </xf>
    <xf numFmtId="0" fontId="53" fillId="0" borderId="4" xfId="0" applyFont="1" applyBorder="1" applyAlignment="1">
      <alignment horizontal="center" vertical="center"/>
    </xf>
    <xf numFmtId="0" fontId="53" fillId="3" borderId="0" xfId="0" applyFont="1" applyFill="1" applyBorder="1" applyAlignment="1">
      <alignment horizontal="center" vertical="center"/>
    </xf>
    <xf numFmtId="0" fontId="53" fillId="3" borderId="0" xfId="0" applyFont="1" applyFill="1" applyAlignment="1">
      <alignment horizontal="center" vertical="center"/>
    </xf>
    <xf numFmtId="0" fontId="53" fillId="3" borderId="4" xfId="0" applyFont="1" applyFill="1" applyBorder="1" applyAlignment="1">
      <alignment horizontal="center" vertical="center"/>
    </xf>
    <xf numFmtId="170" fontId="4" fillId="3" borderId="7" xfId="0" applyNumberFormat="1" applyFont="1" applyFill="1" applyBorder="1" applyAlignment="1">
      <alignment horizontal="center" vertical="center" shrinkToFit="1"/>
    </xf>
    <xf numFmtId="0" fontId="53" fillId="3" borderId="7" xfId="0" applyFont="1" applyFill="1" applyBorder="1" applyAlignment="1">
      <alignment horizontal="left" vertical="center" shrinkToFit="1"/>
    </xf>
    <xf numFmtId="0" fontId="53" fillId="3" borderId="2" xfId="0" applyFont="1" applyFill="1" applyBorder="1" applyAlignment="1">
      <alignment horizontal="left" vertical="center" shrinkToFit="1"/>
    </xf>
    <xf numFmtId="0" fontId="6" fillId="0" borderId="36" xfId="0" applyFont="1" applyBorder="1" applyAlignment="1">
      <alignment horizontal="center" vertical="center"/>
    </xf>
    <xf numFmtId="0" fontId="53" fillId="0" borderId="27" xfId="0" applyFont="1" applyBorder="1" applyAlignment="1">
      <alignment horizontal="center" vertical="center"/>
    </xf>
    <xf numFmtId="0" fontId="53" fillId="0" borderId="30" xfId="0" applyFont="1" applyBorder="1" applyAlignment="1">
      <alignment horizontal="center" vertical="center"/>
    </xf>
    <xf numFmtId="0" fontId="6" fillId="0" borderId="27"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3" fillId="3" borderId="8" xfId="0" applyFont="1" applyFill="1" applyBorder="1" applyAlignment="1">
      <alignment horizontal="center" vertical="center"/>
    </xf>
    <xf numFmtId="0" fontId="53" fillId="3" borderId="6" xfId="0" applyFont="1" applyFill="1" applyBorder="1" applyAlignment="1">
      <alignment horizontal="center" vertical="center"/>
    </xf>
    <xf numFmtId="0" fontId="53" fillId="3" borderId="3" xfId="0" applyFont="1" applyFill="1" applyBorder="1" applyAlignment="1">
      <alignment horizontal="center" vertical="center"/>
    </xf>
    <xf numFmtId="170" fontId="4" fillId="0" borderId="33" xfId="0" applyNumberFormat="1" applyFont="1" applyBorder="1" applyAlignment="1">
      <alignment horizontal="center" vertical="center" shrinkToFit="1"/>
    </xf>
    <xf numFmtId="170" fontId="4" fillId="0" borderId="32" xfId="0" applyNumberFormat="1" applyFont="1" applyBorder="1" applyAlignment="1">
      <alignment horizontal="center" vertical="center" shrinkToFit="1"/>
    </xf>
    <xf numFmtId="0" fontId="6" fillId="0" borderId="32" xfId="0" applyFont="1" applyBorder="1" applyAlignment="1">
      <alignment horizontal="left" vertical="center" shrinkToFit="1"/>
    </xf>
    <xf numFmtId="0" fontId="6" fillId="0" borderId="35" xfId="0" applyFont="1" applyBorder="1" applyAlignment="1">
      <alignment horizontal="left" vertical="center" shrinkToFit="1"/>
    </xf>
    <xf numFmtId="0" fontId="53" fillId="3" borderId="5" xfId="0" applyFont="1" applyFill="1" applyBorder="1" applyAlignment="1">
      <alignment horizontal="center" vertical="center"/>
    </xf>
    <xf numFmtId="170" fontId="4" fillId="3" borderId="0" xfId="0" applyNumberFormat="1" applyFont="1" applyFill="1" applyBorder="1" applyAlignment="1">
      <alignment horizontal="center" vertical="center" shrinkToFit="1"/>
    </xf>
    <xf numFmtId="0" fontId="53" fillId="3" borderId="0" xfId="0" applyFont="1" applyFill="1" applyBorder="1" applyAlignment="1">
      <alignment horizontal="left" vertical="center" shrinkToFit="1"/>
    </xf>
    <xf numFmtId="0" fontId="53" fillId="3" borderId="4" xfId="0" applyFont="1" applyFill="1" applyBorder="1" applyAlignment="1">
      <alignment horizontal="left" vertical="center" shrinkToFit="1"/>
    </xf>
    <xf numFmtId="170" fontId="4" fillId="36" borderId="7" xfId="0" applyNumberFormat="1" applyFont="1" applyFill="1" applyBorder="1" applyAlignment="1">
      <alignment horizontal="center" vertical="center" shrinkToFit="1"/>
    </xf>
    <xf numFmtId="0" fontId="6" fillId="3" borderId="3" xfId="0" applyFont="1" applyFill="1" applyBorder="1" applyAlignment="1">
      <alignment horizontal="center" vertical="center"/>
    </xf>
    <xf numFmtId="0" fontId="6" fillId="3" borderId="0" xfId="0" applyFont="1" applyFill="1" applyAlignment="1">
      <alignment horizontal="center" vertical="center"/>
    </xf>
    <xf numFmtId="0" fontId="6" fillId="3" borderId="5" xfId="0" applyFont="1" applyFill="1" applyBorder="1" applyAlignment="1">
      <alignment horizontal="center" vertical="center"/>
    </xf>
    <xf numFmtId="0" fontId="6" fillId="3" borderId="8" xfId="0" applyFont="1" applyFill="1" applyBorder="1" applyAlignment="1">
      <alignment horizontal="center" vertical="center"/>
    </xf>
    <xf numFmtId="0" fontId="53" fillId="0" borderId="36" xfId="0" applyFont="1" applyBorder="1" applyAlignment="1">
      <alignment horizontal="center" vertical="center"/>
    </xf>
    <xf numFmtId="0" fontId="6" fillId="0" borderId="30" xfId="0" applyFont="1" applyBorder="1" applyAlignment="1">
      <alignment horizontal="center" vertical="center"/>
    </xf>
    <xf numFmtId="0" fontId="6" fillId="0" borderId="39" xfId="0" applyFont="1" applyBorder="1" applyAlignment="1">
      <alignment horizontal="left" vertical="center"/>
    </xf>
    <xf numFmtId="0" fontId="6" fillId="0" borderId="38" xfId="0" applyFont="1" applyBorder="1" applyAlignment="1">
      <alignment horizontal="left" vertical="center"/>
    </xf>
    <xf numFmtId="0" fontId="6" fillId="0" borderId="41" xfId="0" applyFont="1" applyBorder="1" applyAlignment="1">
      <alignment horizontal="left" vertical="center" wrapText="1"/>
    </xf>
    <xf numFmtId="0" fontId="6" fillId="0" borderId="42" xfId="0" applyFont="1" applyBorder="1" applyAlignment="1">
      <alignment horizontal="left" vertical="center" wrapText="1"/>
    </xf>
    <xf numFmtId="0" fontId="6" fillId="0" borderId="43" xfId="0" applyFont="1" applyBorder="1" applyAlignment="1">
      <alignment horizontal="left" vertical="center" wrapText="1"/>
    </xf>
    <xf numFmtId="0" fontId="6" fillId="0" borderId="44" xfId="0" applyFont="1" applyBorder="1" applyAlignment="1">
      <alignment horizontal="left" vertical="center" wrapText="1"/>
    </xf>
    <xf numFmtId="0" fontId="6" fillId="0" borderId="0" xfId="0" applyFont="1" applyBorder="1" applyAlignment="1">
      <alignment horizontal="center" vertical="center"/>
    </xf>
    <xf numFmtId="0" fontId="65" fillId="0" borderId="37" xfId="0" applyFont="1" applyBorder="1" applyAlignment="1">
      <alignment horizontal="center" vertical="top"/>
    </xf>
    <xf numFmtId="169" fontId="51" fillId="0" borderId="0" xfId="0" applyNumberFormat="1" applyFont="1" applyAlignment="1">
      <alignment horizontal="right" vertical="top"/>
    </xf>
    <xf numFmtId="0" fontId="9" fillId="0" borderId="8" xfId="1" applyBorder="1" applyAlignment="1" applyProtection="1">
      <alignment horizontal="right" vertical="center"/>
    </xf>
    <xf numFmtId="0" fontId="32" fillId="0" borderId="8" xfId="1" applyFont="1" applyBorder="1" applyAlignment="1" applyProtection="1">
      <alignment horizontal="right" vertical="center"/>
    </xf>
    <xf numFmtId="0" fontId="32" fillId="0" borderId="6" xfId="1" applyFont="1" applyBorder="1" applyAlignment="1" applyProtection="1">
      <alignment horizontal="right" vertical="center"/>
    </xf>
    <xf numFmtId="0" fontId="32" fillId="0" borderId="0" xfId="1" applyFont="1" applyAlignment="1" applyProtection="1">
      <alignment horizontal="right" vertical="center"/>
    </xf>
    <xf numFmtId="0" fontId="32" fillId="0" borderId="4" xfId="1" applyFont="1" applyBorder="1" applyAlignment="1" applyProtection="1">
      <alignment horizontal="right" vertical="center"/>
    </xf>
    <xf numFmtId="0" fontId="53" fillId="0" borderId="28" xfId="0" applyFont="1" applyBorder="1" applyAlignment="1">
      <alignment horizontal="center" vertical="center"/>
    </xf>
    <xf numFmtId="0" fontId="53" fillId="0" borderId="29" xfId="0" applyFont="1" applyBorder="1" applyAlignment="1">
      <alignment horizontal="center" vertical="center"/>
    </xf>
    <xf numFmtId="0" fontId="6" fillId="0" borderId="0" xfId="0" applyFont="1" applyAlignment="1">
      <alignment horizontal="center" vertical="center"/>
    </xf>
    <xf numFmtId="171" fontId="56" fillId="37" borderId="30" xfId="0" applyNumberFormat="1" applyFont="1" applyFill="1" applyBorder="1" applyAlignment="1">
      <alignment horizontal="center" vertical="center"/>
    </xf>
    <xf numFmtId="168" fontId="54" fillId="38" borderId="0" xfId="0" applyNumberFormat="1" applyFont="1" applyFill="1" applyAlignment="1">
      <alignment horizontal="center" vertical="center"/>
    </xf>
    <xf numFmtId="171" fontId="56" fillId="37" borderId="27" xfId="0" applyNumberFormat="1" applyFont="1" applyFill="1" applyBorder="1" applyAlignment="1">
      <alignment horizontal="center" vertical="center"/>
    </xf>
    <xf numFmtId="168" fontId="21" fillId="38" borderId="0" xfId="0" applyNumberFormat="1" applyFont="1" applyFill="1" applyAlignment="1">
      <alignment horizontal="center" vertical="center"/>
    </xf>
    <xf numFmtId="171" fontId="57" fillId="37" borderId="27" xfId="0" applyNumberFormat="1" applyFont="1" applyFill="1" applyBorder="1" applyAlignment="1">
      <alignment horizontal="center" vertical="center"/>
    </xf>
    <xf numFmtId="0" fontId="57" fillId="0" borderId="0" xfId="0" applyFont="1" applyBorder="1" applyAlignment="1">
      <alignment horizontal="center" vertical="top"/>
    </xf>
    <xf numFmtId="0" fontId="59" fillId="3" borderId="0" xfId="0" applyFont="1" applyFill="1" applyBorder="1" applyAlignment="1">
      <alignment horizontal="center" vertical="center"/>
    </xf>
    <xf numFmtId="0" fontId="59" fillId="3" borderId="0" xfId="0" applyFont="1" applyFill="1" applyAlignment="1">
      <alignment horizontal="center" vertical="center"/>
    </xf>
    <xf numFmtId="0" fontId="59" fillId="3" borderId="4" xfId="0" applyFont="1" applyFill="1" applyBorder="1" applyAlignment="1">
      <alignment horizontal="center" vertical="center"/>
    </xf>
    <xf numFmtId="0" fontId="59" fillId="3" borderId="3" xfId="0" applyFont="1" applyFill="1" applyBorder="1" applyAlignment="1">
      <alignment horizontal="center" vertical="center"/>
    </xf>
    <xf numFmtId="0" fontId="59" fillId="0" borderId="27" xfId="0" applyFont="1" applyBorder="1" applyAlignment="1">
      <alignment horizontal="center" vertical="center"/>
    </xf>
    <xf numFmtId="170" fontId="58" fillId="0" borderId="3" xfId="0" applyNumberFormat="1" applyFont="1" applyBorder="1" applyAlignment="1">
      <alignment horizontal="center" vertical="center" shrinkToFit="1"/>
    </xf>
    <xf numFmtId="170" fontId="58" fillId="0" borderId="0" xfId="0" applyNumberFormat="1" applyFont="1" applyBorder="1" applyAlignment="1">
      <alignment horizontal="center" vertical="center" shrinkToFit="1"/>
    </xf>
    <xf numFmtId="0" fontId="59" fillId="0" borderId="0" xfId="0" applyFont="1" applyBorder="1" applyAlignment="1">
      <alignment horizontal="left" vertical="center" shrinkToFit="1"/>
    </xf>
    <xf numFmtId="0" fontId="59" fillId="0" borderId="4" xfId="0" applyFont="1" applyBorder="1" applyAlignment="1">
      <alignment horizontal="left" vertical="center" shrinkToFit="1"/>
    </xf>
    <xf numFmtId="170" fontId="58" fillId="3" borderId="3" xfId="0" applyNumberFormat="1" applyFont="1" applyFill="1" applyBorder="1" applyAlignment="1">
      <alignment horizontal="center" vertical="center" shrinkToFit="1"/>
    </xf>
    <xf numFmtId="170" fontId="58" fillId="3" borderId="0" xfId="0" applyNumberFormat="1" applyFont="1" applyFill="1" applyBorder="1" applyAlignment="1">
      <alignment horizontal="center" vertical="center" shrinkToFit="1"/>
    </xf>
    <xf numFmtId="0" fontId="59" fillId="3" borderId="0" xfId="0" applyFont="1" applyFill="1" applyBorder="1" applyAlignment="1">
      <alignment horizontal="left" vertical="center" shrinkToFit="1"/>
    </xf>
    <xf numFmtId="0" fontId="59" fillId="3" borderId="4" xfId="0" applyFont="1" applyFill="1" applyBorder="1" applyAlignment="1">
      <alignment horizontal="left" vertical="center" shrinkToFit="1"/>
    </xf>
    <xf numFmtId="0" fontId="59" fillId="3" borderId="8" xfId="0" applyFont="1" applyFill="1" applyBorder="1" applyAlignment="1">
      <alignment horizontal="center" vertical="center"/>
    </xf>
    <xf numFmtId="0" fontId="59" fillId="3" borderId="6" xfId="0" applyFont="1" applyFill="1" applyBorder="1" applyAlignment="1">
      <alignment horizontal="center" vertical="center"/>
    </xf>
    <xf numFmtId="170" fontId="58" fillId="3" borderId="1" xfId="0" applyNumberFormat="1" applyFont="1" applyFill="1" applyBorder="1" applyAlignment="1">
      <alignment horizontal="center" vertical="center" shrinkToFit="1"/>
    </xf>
    <xf numFmtId="170" fontId="58" fillId="3" borderId="7" xfId="0" applyNumberFormat="1" applyFont="1" applyFill="1" applyBorder="1" applyAlignment="1">
      <alignment horizontal="center" vertical="center" shrinkToFit="1"/>
    </xf>
    <xf numFmtId="0" fontId="59" fillId="3" borderId="7" xfId="0" applyFont="1" applyFill="1" applyBorder="1" applyAlignment="1">
      <alignment horizontal="left" vertical="center" shrinkToFit="1"/>
    </xf>
    <xf numFmtId="0" fontId="59" fillId="3" borderId="2" xfId="0" applyFont="1" applyFill="1" applyBorder="1" applyAlignment="1">
      <alignment horizontal="left" vertical="center" shrinkToFit="1"/>
    </xf>
    <xf numFmtId="0" fontId="59" fillId="0" borderId="39" xfId="0" applyFont="1" applyBorder="1" applyAlignment="1">
      <alignment horizontal="center" vertical="center" wrapText="1"/>
    </xf>
    <xf numFmtId="0" fontId="59" fillId="0" borderId="38" xfId="0" applyFont="1" applyBorder="1" applyAlignment="1">
      <alignment horizontal="center" vertical="center" wrapText="1"/>
    </xf>
    <xf numFmtId="0" fontId="59" fillId="3" borderId="5"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6" xfId="0" applyFont="1" applyFill="1" applyBorder="1" applyAlignment="1">
      <alignment horizontal="center" vertical="center"/>
    </xf>
    <xf numFmtId="168" fontId="64" fillId="38" borderId="0" xfId="0" applyNumberFormat="1" applyFont="1" applyFill="1" applyAlignment="1">
      <alignment horizontal="center" vertical="center"/>
    </xf>
    <xf numFmtId="169" fontId="52" fillId="0" borderId="0" xfId="0" applyNumberFormat="1" applyFont="1" applyAlignment="1">
      <alignment horizontal="right" vertical="top"/>
    </xf>
    <xf numFmtId="0" fontId="65" fillId="0" borderId="0" xfId="0" applyFont="1" applyBorder="1" applyAlignment="1">
      <alignment horizontal="center" vertical="top"/>
    </xf>
    <xf numFmtId="170" fontId="4" fillId="0" borderId="3" xfId="0" applyNumberFormat="1" applyFont="1" applyBorder="1" applyAlignment="1">
      <alignment horizontal="center" vertical="center" shrinkToFit="1"/>
    </xf>
    <xf numFmtId="170" fontId="4" fillId="0" borderId="0" xfId="0" applyNumberFormat="1" applyFont="1" applyBorder="1" applyAlignment="1">
      <alignment horizontal="center" vertical="center" shrinkToFit="1"/>
    </xf>
    <xf numFmtId="0" fontId="5" fillId="0" borderId="0" xfId="0" applyFont="1" applyBorder="1" applyAlignment="1">
      <alignment horizontal="left" vertical="center" shrinkToFit="1"/>
    </xf>
    <xf numFmtId="0" fontId="5" fillId="0" borderId="4" xfId="0" applyFont="1" applyBorder="1" applyAlignment="1">
      <alignment horizontal="left" vertical="center" shrinkToFit="1"/>
    </xf>
    <xf numFmtId="170" fontId="4" fillId="3" borderId="3" xfId="0" applyNumberFormat="1" applyFont="1" applyFill="1" applyBorder="1" applyAlignment="1">
      <alignment horizontal="center" vertical="center" shrinkToFit="1"/>
    </xf>
    <xf numFmtId="0" fontId="5" fillId="3" borderId="0" xfId="0" applyFont="1" applyFill="1" applyBorder="1" applyAlignment="1">
      <alignment horizontal="left" vertical="center" shrinkToFit="1"/>
    </xf>
    <xf numFmtId="0" fontId="5" fillId="3" borderId="4" xfId="0" applyFont="1" applyFill="1" applyBorder="1" applyAlignment="1">
      <alignment horizontal="left" vertical="center" shrinkToFit="1"/>
    </xf>
    <xf numFmtId="170" fontId="4" fillId="3" borderId="1" xfId="0" applyNumberFormat="1" applyFont="1" applyFill="1" applyBorder="1" applyAlignment="1">
      <alignment horizontal="center" vertical="center" shrinkToFit="1"/>
    </xf>
    <xf numFmtId="0" fontId="5" fillId="3" borderId="7" xfId="0" applyFont="1" applyFill="1" applyBorder="1" applyAlignment="1">
      <alignment horizontal="left" vertical="center" shrinkToFit="1"/>
    </xf>
    <xf numFmtId="0" fontId="5" fillId="3" borderId="2" xfId="0" applyFont="1" applyFill="1" applyBorder="1" applyAlignment="1">
      <alignment horizontal="left" vertical="center" shrinkToFit="1"/>
    </xf>
    <xf numFmtId="170" fontId="4" fillId="0" borderId="1" xfId="0" applyNumberFormat="1" applyFont="1" applyBorder="1" applyAlignment="1">
      <alignment horizontal="center" vertical="center" shrinkToFit="1"/>
    </xf>
    <xf numFmtId="170" fontId="4" fillId="0" borderId="7" xfId="0" applyNumberFormat="1" applyFont="1" applyBorder="1" applyAlignment="1">
      <alignment horizontal="center" vertical="center" shrinkToFit="1"/>
    </xf>
    <xf numFmtId="0" fontId="5" fillId="0" borderId="7" xfId="0" applyFont="1" applyBorder="1" applyAlignment="1">
      <alignment horizontal="left" vertical="center" shrinkToFit="1"/>
    </xf>
    <xf numFmtId="0" fontId="5" fillId="0" borderId="2" xfId="0" applyFont="1" applyBorder="1" applyAlignment="1">
      <alignment horizontal="left" vertical="center" shrinkToFi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39"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8" xfId="0" applyFont="1" applyBorder="1" applyAlignment="1">
      <alignment horizontal="center" vertical="center"/>
    </xf>
    <xf numFmtId="0" fontId="59" fillId="2" borderId="27" xfId="0" applyFont="1" applyFill="1" applyBorder="1" applyAlignment="1">
      <alignment horizontal="center" vertical="center"/>
    </xf>
    <xf numFmtId="0" fontId="59" fillId="2" borderId="39" xfId="0" applyFont="1" applyFill="1" applyBorder="1" applyAlignment="1">
      <alignment horizontal="center" vertical="center" wrapText="1"/>
    </xf>
    <xf numFmtId="0" fontId="59" fillId="2" borderId="38" xfId="0" applyFont="1" applyFill="1" applyBorder="1" applyAlignment="1">
      <alignment horizontal="center" vertical="center" wrapText="1"/>
    </xf>
    <xf numFmtId="170" fontId="4" fillId="2" borderId="3" xfId="0" applyNumberFormat="1" applyFont="1" applyFill="1" applyBorder="1" applyAlignment="1">
      <alignment horizontal="center" vertical="center" shrinkToFit="1"/>
    </xf>
    <xf numFmtId="170" fontId="4" fillId="2" borderId="0" xfId="0" applyNumberFormat="1" applyFont="1" applyFill="1" applyBorder="1" applyAlignment="1">
      <alignment horizontal="center" vertical="center" shrinkToFit="1"/>
    </xf>
    <xf numFmtId="0" fontId="5" fillId="2" borderId="0" xfId="0" applyFont="1" applyFill="1" applyBorder="1" applyAlignment="1">
      <alignment horizontal="left" vertical="center" shrinkToFit="1"/>
    </xf>
    <xf numFmtId="0" fontId="5" fillId="2" borderId="4" xfId="0" applyFont="1" applyFill="1" applyBorder="1" applyAlignment="1">
      <alignment horizontal="left" vertical="center" shrinkToFit="1"/>
    </xf>
    <xf numFmtId="171" fontId="57" fillId="37" borderId="14" xfId="0" applyNumberFormat="1" applyFont="1" applyFill="1" applyBorder="1" applyAlignment="1">
      <alignment horizontal="center" vertical="center"/>
    </xf>
    <xf numFmtId="171" fontId="57" fillId="37" borderId="15" xfId="0" applyNumberFormat="1" applyFont="1" applyFill="1" applyBorder="1" applyAlignment="1">
      <alignment horizontal="center" vertical="center"/>
    </xf>
    <xf numFmtId="0" fontId="6" fillId="0" borderId="40" xfId="0" applyFont="1" applyBorder="1" applyAlignment="1">
      <alignment horizontal="center" vertical="center" wrapText="1"/>
    </xf>
    <xf numFmtId="0" fontId="66" fillId="0" borderId="27" xfId="0" applyFont="1" applyBorder="1" applyAlignment="1">
      <alignment horizontal="center" vertical="center"/>
    </xf>
    <xf numFmtId="0" fontId="31" fillId="0" borderId="0" xfId="1" applyFont="1" applyAlignment="1" applyProtection="1">
      <alignment horizontal="left"/>
    </xf>
    <xf numFmtId="0" fontId="29" fillId="0" borderId="0" xfId="0" applyFont="1" applyAlignment="1">
      <alignment horizontal="left" vertical="top" wrapText="1"/>
    </xf>
    <xf numFmtId="0" fontId="28" fillId="0" borderId="0" xfId="2" applyNumberFormat="1" applyFont="1" applyAlignment="1">
      <alignment horizontal="left"/>
    </xf>
    <xf numFmtId="0" fontId="67" fillId="0" borderId="0" xfId="0" applyFont="1" applyAlignment="1">
      <alignment horizontal="center"/>
    </xf>
    <xf numFmtId="0" fontId="67" fillId="0" borderId="4" xfId="0" applyFont="1" applyBorder="1" applyAlignment="1">
      <alignment horizontal="center"/>
    </xf>
  </cellXfs>
  <cellStyles count="49">
    <cellStyle name="20% - Énfasis1" xfId="26" builtinId="30" customBuiltin="1"/>
    <cellStyle name="20% - Énfasis2" xfId="30" builtinId="34" customBuiltin="1"/>
    <cellStyle name="20% - Énfasis3" xfId="34" builtinId="38" customBuiltin="1"/>
    <cellStyle name="20% - Énfasis4" xfId="38" builtinId="42" customBuiltin="1"/>
    <cellStyle name="20% - Énfasis5" xfId="42" builtinId="46" customBuiltin="1"/>
    <cellStyle name="20% - Énfasis6" xfId="46" builtinId="50" customBuiltin="1"/>
    <cellStyle name="40% - Énfasis1" xfId="27" builtinId="31" customBuiltin="1"/>
    <cellStyle name="40% - Énfasis2" xfId="31" builtinId="35" customBuiltin="1"/>
    <cellStyle name="40% - Énfasis3" xfId="35" builtinId="39" customBuiltin="1"/>
    <cellStyle name="40% - Énfasis4" xfId="39" builtinId="43" customBuiltin="1"/>
    <cellStyle name="40% - Énfasis5" xfId="43" builtinId="47" customBuiltin="1"/>
    <cellStyle name="40% - Énfasis6" xfId="47" builtinId="51" customBuiltin="1"/>
    <cellStyle name="60% - Énfasis1" xfId="28" builtinId="32" customBuiltin="1"/>
    <cellStyle name="60% - Énfasis2" xfId="32" builtinId="36" customBuiltin="1"/>
    <cellStyle name="60% - Énfasis3" xfId="36" builtinId="40" customBuiltin="1"/>
    <cellStyle name="60% - Énfasis4" xfId="40" builtinId="44" customBuiltin="1"/>
    <cellStyle name="60% - Énfasis5" xfId="44" builtinId="48" customBuiltin="1"/>
    <cellStyle name="60% - Énfasis6" xfId="48" builtinId="52" customBuiltin="1"/>
    <cellStyle name="Buena" xfId="13" builtinId="26" customBuiltin="1"/>
    <cellStyle name="Cálculo" xfId="18" builtinId="22" customBuiltin="1"/>
    <cellStyle name="Celda de comprobación" xfId="20" builtinId="23" customBuiltin="1"/>
    <cellStyle name="Celda vinculada" xfId="19" builtinId="24" customBuiltin="1"/>
    <cellStyle name="Encabezado 4" xfId="12" builtinId="19" customBuiltin="1"/>
    <cellStyle name="Énfasis1" xfId="25" builtinId="29" customBuiltin="1"/>
    <cellStyle name="Énfasis2" xfId="29" builtinId="33" customBuiltin="1"/>
    <cellStyle name="Énfasis3" xfId="33" builtinId="37" customBuiltin="1"/>
    <cellStyle name="Énfasis4" xfId="37" builtinId="41" customBuiltin="1"/>
    <cellStyle name="Énfasis5" xfId="41" builtinId="45" customBuiltin="1"/>
    <cellStyle name="Énfasis6" xfId="45" builtinId="49" customBuiltin="1"/>
    <cellStyle name="Entrada" xfId="16" builtinId="20" customBuiltin="1"/>
    <cellStyle name="Hipervínculo" xfId="1" builtinId="8" customBuiltin="1"/>
    <cellStyle name="Hipervínculo visitado" xfId="3" builtinId="9" customBuiltin="1"/>
    <cellStyle name="Incorrecto" xfId="14" builtinId="27" customBuiltin="1"/>
    <cellStyle name="Millares" xfId="2" builtinId="3" customBuiltin="1"/>
    <cellStyle name="Millares [0]" xfId="4" builtinId="6" customBuiltin="1"/>
    <cellStyle name="Moneda" xfId="5" builtinId="4" customBuiltin="1"/>
    <cellStyle name="Moneda [0]" xfId="6" builtinId="7" customBuiltin="1"/>
    <cellStyle name="Neutral" xfId="15" builtinId="28" customBuiltin="1"/>
    <cellStyle name="Normal" xfId="0" builtinId="0" customBuiltin="1"/>
    <cellStyle name="Notas" xfId="22" builtinId="10" customBuiltin="1"/>
    <cellStyle name="Porcentual" xfId="7" builtinId="5" customBuiltin="1"/>
    <cellStyle name="Salida" xfId="17" builtinId="21" customBuiltin="1"/>
    <cellStyle name="Texto de advertencia" xfId="21" builtinId="11" customBuiltin="1"/>
    <cellStyle name="Texto explicativo" xfId="23" builtinId="53" customBuiltin="1"/>
    <cellStyle name="Título" xfId="8" builtinId="15" customBuiltin="1"/>
    <cellStyle name="Título 1" xfId="9" builtinId="16" customBuiltin="1"/>
    <cellStyle name="Título 2" xfId="10" builtinId="17" customBuiltin="1"/>
    <cellStyle name="Título 3" xfId="11" builtinId="18" customBuiltin="1"/>
    <cellStyle name="Total" xfId="24" builtinId="25" customBuiltin="1"/>
  </cellStyles>
  <dxfs count="42">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457200</xdr:colOff>
      <xdr:row>6</xdr:row>
      <xdr:rowOff>0</xdr:rowOff>
    </xdr:to>
    <xdr:pic>
      <xdr:nvPicPr>
        <xdr:cNvPr id="2" name="1 Imagen"/>
        <xdr:cNvPicPr/>
      </xdr:nvPicPr>
      <xdr:blipFill>
        <a:blip xmlns:r="http://schemas.openxmlformats.org/officeDocument/2006/relationships" r:embed="rId1" cstate="print">
          <a:extLst>
            <a:ext uri="{28A0092B-C50C-407E-A947-70E740481C1C}">
              <a14:useLocalDpi xmlns:ve="http://schemas.openxmlformats.org/markup-compatibility/2006" xmlns:m="http://schemas.openxmlformats.org/officeDocument/2006/math" xmlns:wp="http://schemas.openxmlformats.org/drawingml/2006/wordprocessingDrawing" xmlns:wne="http://schemas.microsoft.com/office/word/2006/wordml" xmlns:a14="http://schemas.microsoft.com/office/drawing/2010/main" xmlns:wps="http://schemas.microsoft.com/office/word/2010/wordprocessingShape" xmlns:wpi="http://schemas.microsoft.com/office/word/2010/wordprocessingInk" xmlns:wpg="http://schemas.microsoft.com/office/word/2010/wordprocessingGroup" xmlns:w14="http://schemas.microsoft.com/office/word/2010/wordml" xmlns:w="http://schemas.openxmlformats.org/wordprocessingml/2006/main" xmlns:w10="urn:schemas-microsoft-com:office:word" xmlns:wp14="http://schemas.microsoft.com/office/word/2010/wordprocessingDrawing" xmlns:v="urn:schemas-microsoft-com:vml" xmlns:o="urn:schemas-microsoft-com:office:office" xmlns:mv="urn:schemas-microsoft-com:mac:vml" xmlns:mc="http://schemas.openxmlformats.org/markup-compatibility/2006" xmlns:mo="http://schemas.microsoft.com/office/mac/office/2008/main" xmlns:wpc="http://schemas.microsoft.com/office/word/2010/wordprocessingCanvas" xmlns="" xmlns:pic="http://schemas.openxmlformats.org/drawingml/2006/picture" xmlns:lc="http://schemas.openxmlformats.org/drawingml/2006/lockedCanvas" val="0"/>
            </a:ext>
          </a:extLst>
        </a:blip>
        <a:srcRect/>
        <a:stretch>
          <a:fillRect/>
        </a:stretch>
      </xdr:blipFill>
      <xdr:spPr bwMode="auto">
        <a:xfrm>
          <a:off x="0" y="0"/>
          <a:ext cx="2190750" cy="790575"/>
        </a:xfrm>
        <a:prstGeom prst="rect">
          <a:avLst/>
        </a:prstGeom>
        <a:noFill/>
        <a:ln>
          <a:noFill/>
        </a:ln>
      </xdr:spPr>
    </xdr:pic>
    <xdr:clientData/>
  </xdr:twoCellAnchor>
  <xdr:twoCellAnchor>
    <xdr:from>
      <xdr:col>26</xdr:col>
      <xdr:colOff>121024</xdr:colOff>
      <xdr:row>1</xdr:row>
      <xdr:rowOff>36419</xdr:rowOff>
    </xdr:from>
    <xdr:to>
      <xdr:col>28</xdr:col>
      <xdr:colOff>567578</xdr:colOff>
      <xdr:row>21</xdr:row>
      <xdr:rowOff>117662</xdr:rowOff>
    </xdr:to>
    <xdr:sp macro="" textlink="">
      <xdr:nvSpPr>
        <xdr:cNvPr id="3" name="2 CuadroTexto"/>
        <xdr:cNvSpPr txBox="1"/>
      </xdr:nvSpPr>
      <xdr:spPr>
        <a:xfrm>
          <a:off x="12256995" y="226919"/>
          <a:ext cx="2037789" cy="3409390"/>
        </a:xfrm>
        <a:prstGeom prst="rect">
          <a:avLst/>
        </a:prstGeom>
        <a:solidFill>
          <a:schemeClr val="lt1"/>
        </a:solidFill>
        <a:ln w="158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fontAlgn="base"/>
          <a:endParaRPr lang="es-MX" sz="1100">
            <a:solidFill>
              <a:schemeClr val="dk1"/>
            </a:solidFill>
            <a:effectLst/>
            <a:latin typeface="+mn-lt"/>
            <a:ea typeface="+mn-ea"/>
            <a:cs typeface="+mn-cs"/>
          </a:endParaRPr>
        </a:p>
        <a:p>
          <a:pPr algn="ctr" rtl="0" fontAlgn="base"/>
          <a:endParaRPr lang="es-MX" sz="1100">
            <a:solidFill>
              <a:schemeClr val="dk1"/>
            </a:solidFill>
            <a:effectLst/>
            <a:latin typeface="+mn-lt"/>
            <a:ea typeface="+mn-ea"/>
            <a:cs typeface="+mn-cs"/>
          </a:endParaRPr>
        </a:p>
        <a:p>
          <a:pPr algn="ctr" rtl="0" fontAlgn="base"/>
          <a:r>
            <a:rPr lang="es-MX" sz="1100">
              <a:solidFill>
                <a:schemeClr val="dk1"/>
              </a:solidFill>
              <a:effectLst/>
              <a:latin typeface="+mn-lt"/>
              <a:ea typeface="+mn-ea"/>
              <a:cs typeface="+mn-cs"/>
            </a:rPr>
            <a:t>Actividades diarias de acuerdo al </a:t>
          </a:r>
          <a:r>
            <a:rPr lang="es-MX" sz="1100" b="1">
              <a:solidFill>
                <a:sysClr val="windowText" lastClr="000000"/>
              </a:solidFill>
              <a:effectLst/>
              <a:latin typeface="+mn-lt"/>
              <a:ea typeface="+mn-ea"/>
              <a:cs typeface="+mn-cs"/>
            </a:rPr>
            <a:t>Manual de Organización y Procedimientos </a:t>
          </a:r>
          <a:r>
            <a:rPr lang="es-MX" sz="1100">
              <a:solidFill>
                <a:schemeClr val="dk1"/>
              </a:solidFill>
              <a:effectLst/>
              <a:latin typeface="+mn-lt"/>
              <a:ea typeface="+mn-ea"/>
              <a:cs typeface="+mn-cs"/>
            </a:rPr>
            <a:t>de la Escuela de conservación y Restauración de Occidente  (ref.: MOP pág. 23)</a:t>
          </a:r>
        </a:p>
        <a:p>
          <a:pPr algn="ctr" rtl="0" fontAlgn="base"/>
          <a:endParaRPr lang="es-MX">
            <a:effectLst/>
          </a:endParaRPr>
        </a:p>
        <a:p>
          <a:endParaRPr lang="es-MX"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284246</xdr:colOff>
      <xdr:row>6</xdr:row>
      <xdr:rowOff>500</xdr:rowOff>
    </xdr:to>
    <xdr:pic>
      <xdr:nvPicPr>
        <xdr:cNvPr id="2" name="1 Imagen"/>
        <xdr:cNvPicPr/>
      </xdr:nvPicPr>
      <xdr:blipFill>
        <a:blip xmlns:r="http://schemas.openxmlformats.org/officeDocument/2006/relationships" r:embed="rId1" cstate="print">
          <a:extLst>
            <a:ext uri="{28A0092B-C50C-407E-A947-70E740481C1C}">
              <a14:useLocalDpi xmlns:ve="http://schemas.openxmlformats.org/markup-compatibility/2006" xmlns:m="http://schemas.openxmlformats.org/officeDocument/2006/math" xmlns:wp="http://schemas.openxmlformats.org/drawingml/2006/wordprocessingDrawing" xmlns:wne="http://schemas.microsoft.com/office/word/2006/wordml" xmlns:a14="http://schemas.microsoft.com/office/drawing/2010/main" xmlns:wps="http://schemas.microsoft.com/office/word/2010/wordprocessingShape" xmlns:wpi="http://schemas.microsoft.com/office/word/2010/wordprocessingInk" xmlns:wpg="http://schemas.microsoft.com/office/word/2010/wordprocessingGroup" xmlns:w14="http://schemas.microsoft.com/office/word/2010/wordml" xmlns:w="http://schemas.openxmlformats.org/wordprocessingml/2006/main" xmlns:w10="urn:schemas-microsoft-com:office:word" xmlns:wp14="http://schemas.microsoft.com/office/word/2010/wordprocessingDrawing" xmlns:v="urn:schemas-microsoft-com:vml" xmlns:o="urn:schemas-microsoft-com:office:office" xmlns:mv="urn:schemas-microsoft-com:mac:vml" xmlns:mc="http://schemas.openxmlformats.org/markup-compatibility/2006" xmlns:mo="http://schemas.microsoft.com/office/mac/office/2008/main" xmlns:wpc="http://schemas.microsoft.com/office/word/2010/wordprocessingCanvas" xmlns="" xmlns:pic="http://schemas.openxmlformats.org/drawingml/2006/picture" xmlns:lc="http://schemas.openxmlformats.org/drawingml/2006/lockedCanvas" val="0"/>
            </a:ext>
          </a:extLst>
        </a:blip>
        <a:srcRect/>
        <a:stretch>
          <a:fillRect/>
        </a:stretch>
      </xdr:blipFill>
      <xdr:spPr bwMode="auto">
        <a:xfrm>
          <a:off x="0" y="0"/>
          <a:ext cx="2065421" cy="791075"/>
        </a:xfrm>
        <a:prstGeom prst="rect">
          <a:avLst/>
        </a:prstGeom>
        <a:noFill/>
        <a:ln>
          <a:noFill/>
        </a:ln>
      </xdr:spPr>
    </xdr:pic>
    <xdr:clientData/>
  </xdr:twoCellAnchor>
  <xdr:twoCellAnchor>
    <xdr:from>
      <xdr:col>26</xdr:col>
      <xdr:colOff>28575</xdr:colOff>
      <xdr:row>1</xdr:row>
      <xdr:rowOff>28575</xdr:rowOff>
    </xdr:from>
    <xdr:to>
      <xdr:col>28</xdr:col>
      <xdr:colOff>457200</xdr:colOff>
      <xdr:row>27</xdr:row>
      <xdr:rowOff>217011</xdr:rowOff>
    </xdr:to>
    <xdr:sp macro="" textlink="">
      <xdr:nvSpPr>
        <xdr:cNvPr id="3" name="2 CuadroTexto"/>
        <xdr:cNvSpPr txBox="1"/>
      </xdr:nvSpPr>
      <xdr:spPr>
        <a:xfrm>
          <a:off x="10658475" y="219075"/>
          <a:ext cx="1647825" cy="4560411"/>
        </a:xfrm>
        <a:prstGeom prst="rect">
          <a:avLst/>
        </a:prstGeom>
        <a:solidFill>
          <a:schemeClr val="lt1"/>
        </a:solidFill>
        <a:ln w="158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fontAlgn="base"/>
          <a:endParaRPr lang="es-MX" sz="1100">
            <a:solidFill>
              <a:schemeClr val="dk1"/>
            </a:solidFill>
            <a:effectLst/>
            <a:latin typeface="+mn-lt"/>
            <a:ea typeface="+mn-ea"/>
            <a:cs typeface="+mn-cs"/>
          </a:endParaRPr>
        </a:p>
        <a:p>
          <a:pPr algn="ctr" rtl="0" fontAlgn="base"/>
          <a:endParaRPr lang="es-MX" sz="1100">
            <a:solidFill>
              <a:schemeClr val="dk1"/>
            </a:solidFill>
            <a:effectLst/>
            <a:latin typeface="+mn-lt"/>
            <a:ea typeface="+mn-ea"/>
            <a:cs typeface="+mn-cs"/>
          </a:endParaRPr>
        </a:p>
        <a:p>
          <a:pPr algn="ctr" rtl="0" fontAlgn="base"/>
          <a:r>
            <a:rPr lang="es-MX" sz="1100">
              <a:solidFill>
                <a:schemeClr val="dk1"/>
              </a:solidFill>
              <a:effectLst/>
              <a:latin typeface="+mn-lt"/>
              <a:ea typeface="+mn-ea"/>
              <a:cs typeface="+mn-cs"/>
            </a:rPr>
            <a:t>Actividades diarias de acuerdo al </a:t>
          </a:r>
          <a:r>
            <a:rPr lang="es-MX" sz="1100" b="1">
              <a:solidFill>
                <a:sysClr val="windowText" lastClr="000000"/>
              </a:solidFill>
              <a:effectLst/>
              <a:latin typeface="+mn-lt"/>
              <a:ea typeface="+mn-ea"/>
              <a:cs typeface="+mn-cs"/>
            </a:rPr>
            <a:t>Manual de Organización y Procedimientos </a:t>
          </a:r>
          <a:r>
            <a:rPr lang="es-MX" sz="1100">
              <a:solidFill>
                <a:schemeClr val="dk1"/>
              </a:solidFill>
              <a:effectLst/>
              <a:latin typeface="+mn-lt"/>
              <a:ea typeface="+mn-ea"/>
              <a:cs typeface="+mn-cs"/>
            </a:rPr>
            <a:t>de la Escuela de conservación y Restauración de Occidente  (ref.: MOP pág. 23)</a:t>
          </a:r>
        </a:p>
        <a:p>
          <a:pPr algn="ctr" rtl="0" fontAlgn="base"/>
          <a:endParaRPr lang="es-MX">
            <a:effectLst/>
          </a:endParaRPr>
        </a:p>
        <a:p>
          <a:pPr algn="ctr" rtl="0" fontAlgn="base"/>
          <a:r>
            <a:rPr lang="es-MX" sz="1100" i="1">
              <a:solidFill>
                <a:schemeClr val="dk1"/>
              </a:solidFill>
              <a:effectLst/>
              <a:latin typeface="+mn-lt"/>
              <a:ea typeface="+mn-ea"/>
              <a:cs typeface="+mn-cs"/>
            </a:rPr>
            <a:t>* Nota: se señalan las actividades sobresalientes inherentes al cargo. * </a:t>
          </a:r>
          <a:endParaRPr lang="es-MX">
            <a:effectLst/>
          </a:endParaRPr>
        </a:p>
        <a:p>
          <a:endParaRPr lang="es-MX"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26</xdr:col>
      <xdr:colOff>114300</xdr:colOff>
      <xdr:row>1</xdr:row>
      <xdr:rowOff>57150</xdr:rowOff>
    </xdr:from>
    <xdr:to>
      <xdr:col>28</xdr:col>
      <xdr:colOff>542925</xdr:colOff>
      <xdr:row>28</xdr:row>
      <xdr:rowOff>140811</xdr:rowOff>
    </xdr:to>
    <xdr:sp macro="" textlink="">
      <xdr:nvSpPr>
        <xdr:cNvPr id="2" name="1 CuadroTexto"/>
        <xdr:cNvSpPr txBox="1"/>
      </xdr:nvSpPr>
      <xdr:spPr>
        <a:xfrm>
          <a:off x="10858500" y="247650"/>
          <a:ext cx="1647825" cy="4950936"/>
        </a:xfrm>
        <a:prstGeom prst="rect">
          <a:avLst/>
        </a:prstGeom>
        <a:solidFill>
          <a:schemeClr val="lt1"/>
        </a:solidFill>
        <a:ln w="158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fontAlgn="base"/>
          <a:endParaRPr lang="es-MX" sz="1100">
            <a:solidFill>
              <a:schemeClr val="dk1"/>
            </a:solidFill>
            <a:effectLst/>
            <a:latin typeface="+mn-lt"/>
            <a:ea typeface="+mn-ea"/>
            <a:cs typeface="+mn-cs"/>
          </a:endParaRPr>
        </a:p>
        <a:p>
          <a:pPr algn="ctr" rtl="0" fontAlgn="base"/>
          <a:endParaRPr lang="es-MX" sz="1100">
            <a:solidFill>
              <a:schemeClr val="dk1"/>
            </a:solidFill>
            <a:effectLst/>
            <a:latin typeface="+mn-lt"/>
            <a:ea typeface="+mn-ea"/>
            <a:cs typeface="+mn-cs"/>
          </a:endParaRPr>
        </a:p>
        <a:p>
          <a:pPr algn="ctr" rtl="0" fontAlgn="base"/>
          <a:r>
            <a:rPr lang="es-MX" sz="1100">
              <a:solidFill>
                <a:schemeClr val="dk1"/>
              </a:solidFill>
              <a:effectLst/>
              <a:latin typeface="+mn-lt"/>
              <a:ea typeface="+mn-ea"/>
              <a:cs typeface="+mn-cs"/>
            </a:rPr>
            <a:t>Actividades diarias de acuerdo al </a:t>
          </a:r>
          <a:r>
            <a:rPr lang="es-MX" sz="1100" b="1">
              <a:solidFill>
                <a:sysClr val="windowText" lastClr="000000"/>
              </a:solidFill>
              <a:effectLst/>
              <a:latin typeface="+mn-lt"/>
              <a:ea typeface="+mn-ea"/>
              <a:cs typeface="+mn-cs"/>
            </a:rPr>
            <a:t>Manual de Organización y Procedimientos </a:t>
          </a:r>
          <a:r>
            <a:rPr lang="es-MX" sz="1100">
              <a:solidFill>
                <a:schemeClr val="dk1"/>
              </a:solidFill>
              <a:effectLst/>
              <a:latin typeface="+mn-lt"/>
              <a:ea typeface="+mn-ea"/>
              <a:cs typeface="+mn-cs"/>
            </a:rPr>
            <a:t>de la Escuela de conservación y Restauración de Occidente  (ref.: MOP pág. 23)</a:t>
          </a:r>
        </a:p>
        <a:p>
          <a:pPr algn="ctr" rtl="0" fontAlgn="base"/>
          <a:endParaRPr lang="es-MX">
            <a:effectLst/>
          </a:endParaRPr>
        </a:p>
        <a:p>
          <a:pPr algn="ctr" rtl="0" fontAlgn="base"/>
          <a:r>
            <a:rPr lang="es-MX" sz="1100" i="1">
              <a:solidFill>
                <a:schemeClr val="dk1"/>
              </a:solidFill>
              <a:effectLst/>
              <a:latin typeface="+mn-lt"/>
              <a:ea typeface="+mn-ea"/>
              <a:cs typeface="+mn-cs"/>
            </a:rPr>
            <a:t>* Nota: se señalan las actividades sobresalientes inherentes al cargo. * </a:t>
          </a:r>
          <a:endParaRPr lang="es-MX">
            <a:effectLst/>
          </a:endParaRPr>
        </a:p>
        <a:p>
          <a:endParaRPr lang="es-MX" sz="1100"/>
        </a:p>
      </xdr:txBody>
    </xdr:sp>
    <xdr:clientData/>
  </xdr:twoCellAnchor>
  <xdr:twoCellAnchor editAs="oneCell">
    <xdr:from>
      <xdr:col>0</xdr:col>
      <xdr:colOff>0</xdr:colOff>
      <xdr:row>0</xdr:row>
      <xdr:rowOff>0</xdr:rowOff>
    </xdr:from>
    <xdr:to>
      <xdr:col>3</xdr:col>
      <xdr:colOff>265196</xdr:colOff>
      <xdr:row>6</xdr:row>
      <xdr:rowOff>500</xdr:rowOff>
    </xdr:to>
    <xdr:pic>
      <xdr:nvPicPr>
        <xdr:cNvPr id="3" name="2 Imagen"/>
        <xdr:cNvPicPr/>
      </xdr:nvPicPr>
      <xdr:blipFill>
        <a:blip xmlns:r="http://schemas.openxmlformats.org/officeDocument/2006/relationships" r:embed="rId1" cstate="print">
          <a:extLst>
            <a:ext uri="{28A0092B-C50C-407E-A947-70E740481C1C}">
              <a14:useLocalDpi xmlns:ve="http://schemas.openxmlformats.org/markup-compatibility/2006" xmlns:m="http://schemas.openxmlformats.org/officeDocument/2006/math" xmlns:wp="http://schemas.openxmlformats.org/drawingml/2006/wordprocessingDrawing" xmlns:wne="http://schemas.microsoft.com/office/word/2006/wordml" xmlns:a14="http://schemas.microsoft.com/office/drawing/2010/main" xmlns:wps="http://schemas.microsoft.com/office/word/2010/wordprocessingShape" xmlns:wpi="http://schemas.microsoft.com/office/word/2010/wordprocessingInk" xmlns:wpg="http://schemas.microsoft.com/office/word/2010/wordprocessingGroup" xmlns:w14="http://schemas.microsoft.com/office/word/2010/wordml" xmlns:w="http://schemas.openxmlformats.org/wordprocessingml/2006/main" xmlns:w10="urn:schemas-microsoft-com:office:word" xmlns:wp14="http://schemas.microsoft.com/office/word/2010/wordprocessingDrawing" xmlns:v="urn:schemas-microsoft-com:vml" xmlns:o="urn:schemas-microsoft-com:office:office" xmlns:mv="urn:schemas-microsoft-com:mac:vml" xmlns:mc="http://schemas.openxmlformats.org/markup-compatibility/2006" xmlns:mo="http://schemas.microsoft.com/office/mac/office/2008/main" xmlns:wpc="http://schemas.microsoft.com/office/word/2010/wordprocessingCanvas" xmlns="" xmlns:pic="http://schemas.openxmlformats.org/drawingml/2006/picture" xmlns:lc="http://schemas.openxmlformats.org/drawingml/2006/lockedCanvas" val="0"/>
            </a:ext>
          </a:extLst>
        </a:blip>
        <a:srcRect/>
        <a:stretch>
          <a:fillRect/>
        </a:stretch>
      </xdr:blipFill>
      <xdr:spPr bwMode="auto">
        <a:xfrm>
          <a:off x="0" y="0"/>
          <a:ext cx="2065421" cy="7910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265196</xdr:colOff>
      <xdr:row>6</xdr:row>
      <xdr:rowOff>500</xdr:rowOff>
    </xdr:to>
    <xdr:pic>
      <xdr:nvPicPr>
        <xdr:cNvPr id="2" name="1 Imagen"/>
        <xdr:cNvPicPr/>
      </xdr:nvPicPr>
      <xdr:blipFill>
        <a:blip xmlns:r="http://schemas.openxmlformats.org/officeDocument/2006/relationships" r:embed="rId1" cstate="print">
          <a:extLst>
            <a:ext uri="{28A0092B-C50C-407E-A947-70E740481C1C}">
              <a14:useLocalDpi xmlns:ve="http://schemas.openxmlformats.org/markup-compatibility/2006" xmlns:m="http://schemas.openxmlformats.org/officeDocument/2006/math" xmlns:wp="http://schemas.openxmlformats.org/drawingml/2006/wordprocessingDrawing" xmlns:wne="http://schemas.microsoft.com/office/word/2006/wordml" xmlns:a14="http://schemas.microsoft.com/office/drawing/2010/main" xmlns:wps="http://schemas.microsoft.com/office/word/2010/wordprocessingShape" xmlns:wpi="http://schemas.microsoft.com/office/word/2010/wordprocessingInk" xmlns:wpg="http://schemas.microsoft.com/office/word/2010/wordprocessingGroup" xmlns:w14="http://schemas.microsoft.com/office/word/2010/wordml" xmlns:w="http://schemas.openxmlformats.org/wordprocessingml/2006/main" xmlns:w10="urn:schemas-microsoft-com:office:word" xmlns:wp14="http://schemas.microsoft.com/office/word/2010/wordprocessingDrawing" xmlns:v="urn:schemas-microsoft-com:vml" xmlns:o="urn:schemas-microsoft-com:office:office" xmlns:mv="urn:schemas-microsoft-com:mac:vml" xmlns:mc="http://schemas.openxmlformats.org/markup-compatibility/2006" xmlns:mo="http://schemas.microsoft.com/office/mac/office/2008/main" xmlns:wpc="http://schemas.microsoft.com/office/word/2010/wordprocessingCanvas" xmlns="" xmlns:pic="http://schemas.openxmlformats.org/drawingml/2006/picture" xmlns:lc="http://schemas.openxmlformats.org/drawingml/2006/lockedCanvas" val="0"/>
            </a:ext>
          </a:extLst>
        </a:blip>
        <a:srcRect/>
        <a:stretch>
          <a:fillRect/>
        </a:stretch>
      </xdr:blipFill>
      <xdr:spPr bwMode="auto">
        <a:xfrm>
          <a:off x="0" y="0"/>
          <a:ext cx="2065421" cy="791075"/>
        </a:xfrm>
        <a:prstGeom prst="rect">
          <a:avLst/>
        </a:prstGeom>
        <a:noFill/>
        <a:ln>
          <a:noFill/>
        </a:ln>
      </xdr:spPr>
    </xdr:pic>
    <xdr:clientData/>
  </xdr:twoCellAnchor>
  <xdr:twoCellAnchor>
    <xdr:from>
      <xdr:col>26</xdr:col>
      <xdr:colOff>57150</xdr:colOff>
      <xdr:row>1</xdr:row>
      <xdr:rowOff>104775</xdr:rowOff>
    </xdr:from>
    <xdr:to>
      <xdr:col>28</xdr:col>
      <xdr:colOff>485775</xdr:colOff>
      <xdr:row>29</xdr:row>
      <xdr:rowOff>26511</xdr:rowOff>
    </xdr:to>
    <xdr:sp macro="" textlink="">
      <xdr:nvSpPr>
        <xdr:cNvPr id="3" name="2 CuadroTexto"/>
        <xdr:cNvSpPr txBox="1"/>
      </xdr:nvSpPr>
      <xdr:spPr>
        <a:xfrm>
          <a:off x="10315575" y="295275"/>
          <a:ext cx="1647825" cy="4560411"/>
        </a:xfrm>
        <a:prstGeom prst="rect">
          <a:avLst/>
        </a:prstGeom>
        <a:solidFill>
          <a:schemeClr val="lt1"/>
        </a:solidFill>
        <a:ln w="158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fontAlgn="base"/>
          <a:endParaRPr lang="es-MX" sz="1100">
            <a:solidFill>
              <a:schemeClr val="dk1"/>
            </a:solidFill>
            <a:effectLst/>
            <a:latin typeface="+mn-lt"/>
            <a:ea typeface="+mn-ea"/>
            <a:cs typeface="+mn-cs"/>
          </a:endParaRPr>
        </a:p>
        <a:p>
          <a:pPr algn="ctr" rtl="0" fontAlgn="base"/>
          <a:endParaRPr lang="es-MX" sz="1100">
            <a:solidFill>
              <a:schemeClr val="dk1"/>
            </a:solidFill>
            <a:effectLst/>
            <a:latin typeface="+mn-lt"/>
            <a:ea typeface="+mn-ea"/>
            <a:cs typeface="+mn-cs"/>
          </a:endParaRPr>
        </a:p>
        <a:p>
          <a:pPr algn="ctr" rtl="0" fontAlgn="base"/>
          <a:r>
            <a:rPr lang="es-MX" sz="1100">
              <a:solidFill>
                <a:schemeClr val="dk1"/>
              </a:solidFill>
              <a:effectLst/>
              <a:latin typeface="+mn-lt"/>
              <a:ea typeface="+mn-ea"/>
              <a:cs typeface="+mn-cs"/>
            </a:rPr>
            <a:t>Actividades diarias de acuerdo al </a:t>
          </a:r>
          <a:r>
            <a:rPr lang="es-MX" sz="1100" b="1">
              <a:solidFill>
                <a:sysClr val="windowText" lastClr="000000"/>
              </a:solidFill>
              <a:effectLst/>
              <a:latin typeface="+mn-lt"/>
              <a:ea typeface="+mn-ea"/>
              <a:cs typeface="+mn-cs"/>
            </a:rPr>
            <a:t>Manual de Organización y Procedimientos </a:t>
          </a:r>
          <a:r>
            <a:rPr lang="es-MX" sz="1100">
              <a:solidFill>
                <a:schemeClr val="dk1"/>
              </a:solidFill>
              <a:effectLst/>
              <a:latin typeface="+mn-lt"/>
              <a:ea typeface="+mn-ea"/>
              <a:cs typeface="+mn-cs"/>
            </a:rPr>
            <a:t>de la Escuela de conservación y Restauración de Occidente  (ref.: MOP pág. 23)</a:t>
          </a:r>
        </a:p>
        <a:p>
          <a:pPr algn="ctr" rtl="0" fontAlgn="base"/>
          <a:endParaRPr lang="es-MX">
            <a:effectLst/>
          </a:endParaRPr>
        </a:p>
        <a:p>
          <a:pPr algn="ctr" rtl="0" fontAlgn="base"/>
          <a:r>
            <a:rPr lang="es-MX" sz="1100" i="1">
              <a:solidFill>
                <a:schemeClr val="dk1"/>
              </a:solidFill>
              <a:effectLst/>
              <a:latin typeface="+mn-lt"/>
              <a:ea typeface="+mn-ea"/>
              <a:cs typeface="+mn-cs"/>
            </a:rPr>
            <a:t>* Nota: se señalan las actividades sobresalientes inherentes al cargo. * </a:t>
          </a:r>
          <a:endParaRPr lang="es-MX">
            <a:effectLst/>
          </a:endParaRPr>
        </a:p>
        <a:p>
          <a:endParaRPr lang="es-MX"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110289</xdr:colOff>
      <xdr:row>0</xdr:row>
      <xdr:rowOff>40105</xdr:rowOff>
    </xdr:from>
    <xdr:to>
      <xdr:col>2</xdr:col>
      <xdr:colOff>834189</xdr:colOff>
      <xdr:row>6</xdr:row>
      <xdr:rowOff>59154</xdr:rowOff>
    </xdr:to>
    <xdr:pic>
      <xdr:nvPicPr>
        <xdr:cNvPr id="2" name="1 Imagen"/>
        <xdr:cNvPicPr/>
      </xdr:nvPicPr>
      <xdr:blipFill>
        <a:blip xmlns:r="http://schemas.openxmlformats.org/officeDocument/2006/relationships" r:embed="rId1" cstate="print">
          <a:extLst>
            <a:ext uri="{28A0092B-C50C-407E-A947-70E740481C1C}">
              <a14:useLocalDpi xmlns:ve="http://schemas.openxmlformats.org/markup-compatibility/2006" xmlns:m="http://schemas.openxmlformats.org/officeDocument/2006/math" xmlns:wp="http://schemas.openxmlformats.org/drawingml/2006/wordprocessingDrawing" xmlns:wne="http://schemas.microsoft.com/office/word/2006/wordml" xmlns:a14="http://schemas.microsoft.com/office/drawing/2010/main" xmlns:wps="http://schemas.microsoft.com/office/word/2010/wordprocessingShape" xmlns:wpi="http://schemas.microsoft.com/office/word/2010/wordprocessingInk" xmlns:wpg="http://schemas.microsoft.com/office/word/2010/wordprocessingGroup" xmlns:w14="http://schemas.microsoft.com/office/word/2010/wordml" xmlns:w="http://schemas.openxmlformats.org/wordprocessingml/2006/main" xmlns:w10="urn:schemas-microsoft-com:office:word" xmlns:wp14="http://schemas.microsoft.com/office/word/2010/wordprocessingDrawing" xmlns:v="urn:schemas-microsoft-com:vml" xmlns:o="urn:schemas-microsoft-com:office:office" xmlns:mv="urn:schemas-microsoft-com:mac:vml" xmlns:mc="http://schemas.openxmlformats.org/markup-compatibility/2006" xmlns:mo="http://schemas.microsoft.com/office/mac/office/2008/main" xmlns:wpc="http://schemas.microsoft.com/office/word/2010/wordprocessingCanvas" xmlns="" xmlns:pic="http://schemas.openxmlformats.org/drawingml/2006/picture" xmlns:lc="http://schemas.openxmlformats.org/drawingml/2006/lockedCanvas" val="0"/>
            </a:ext>
          </a:extLst>
        </a:blip>
        <a:srcRect/>
        <a:stretch>
          <a:fillRect/>
        </a:stretch>
      </xdr:blipFill>
      <xdr:spPr bwMode="auto">
        <a:xfrm>
          <a:off x="110289" y="40105"/>
          <a:ext cx="2027321" cy="791075"/>
        </a:xfrm>
        <a:prstGeom prst="rect">
          <a:avLst/>
        </a:prstGeom>
        <a:noFill/>
        <a:ln>
          <a:noFill/>
        </a:ln>
      </xdr:spPr>
    </xdr:pic>
    <xdr:clientData/>
  </xdr:twoCellAnchor>
  <xdr:twoCellAnchor>
    <xdr:from>
      <xdr:col>26</xdr:col>
      <xdr:colOff>123825</xdr:colOff>
      <xdr:row>1</xdr:row>
      <xdr:rowOff>76200</xdr:rowOff>
    </xdr:from>
    <xdr:to>
      <xdr:col>29</xdr:col>
      <xdr:colOff>332814</xdr:colOff>
      <xdr:row>21</xdr:row>
      <xdr:rowOff>56590</xdr:rowOff>
    </xdr:to>
    <xdr:sp macro="" textlink="">
      <xdr:nvSpPr>
        <xdr:cNvPr id="3" name="2 CuadroTexto"/>
        <xdr:cNvSpPr txBox="1"/>
      </xdr:nvSpPr>
      <xdr:spPr>
        <a:xfrm>
          <a:off x="11591925" y="266700"/>
          <a:ext cx="2037789" cy="3409390"/>
        </a:xfrm>
        <a:prstGeom prst="rect">
          <a:avLst/>
        </a:prstGeom>
        <a:solidFill>
          <a:schemeClr val="lt1"/>
        </a:solidFill>
        <a:ln w="158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fontAlgn="base"/>
          <a:endParaRPr lang="es-MX" sz="1100">
            <a:solidFill>
              <a:schemeClr val="dk1"/>
            </a:solidFill>
            <a:effectLst/>
            <a:latin typeface="+mn-lt"/>
            <a:ea typeface="+mn-ea"/>
            <a:cs typeface="+mn-cs"/>
          </a:endParaRPr>
        </a:p>
        <a:p>
          <a:pPr algn="ctr" rtl="0" fontAlgn="base"/>
          <a:endParaRPr lang="es-MX" sz="1100">
            <a:solidFill>
              <a:schemeClr val="dk1"/>
            </a:solidFill>
            <a:effectLst/>
            <a:latin typeface="+mn-lt"/>
            <a:ea typeface="+mn-ea"/>
            <a:cs typeface="+mn-cs"/>
          </a:endParaRPr>
        </a:p>
        <a:p>
          <a:pPr algn="ctr" rtl="0" fontAlgn="base"/>
          <a:r>
            <a:rPr lang="es-MX" sz="1100">
              <a:solidFill>
                <a:schemeClr val="dk1"/>
              </a:solidFill>
              <a:effectLst/>
              <a:latin typeface="+mn-lt"/>
              <a:ea typeface="+mn-ea"/>
              <a:cs typeface="+mn-cs"/>
            </a:rPr>
            <a:t>Actividades diarias de acuerdo al </a:t>
          </a:r>
          <a:r>
            <a:rPr lang="es-MX" sz="1100" b="1">
              <a:solidFill>
                <a:sysClr val="windowText" lastClr="000000"/>
              </a:solidFill>
              <a:effectLst/>
              <a:latin typeface="+mn-lt"/>
              <a:ea typeface="+mn-ea"/>
              <a:cs typeface="+mn-cs"/>
            </a:rPr>
            <a:t>Manual de Organización y Procedimientos </a:t>
          </a:r>
          <a:r>
            <a:rPr lang="es-MX" sz="1100">
              <a:solidFill>
                <a:schemeClr val="dk1"/>
              </a:solidFill>
              <a:effectLst/>
              <a:latin typeface="+mn-lt"/>
              <a:ea typeface="+mn-ea"/>
              <a:cs typeface="+mn-cs"/>
            </a:rPr>
            <a:t>de la Escuela de conservación y Restauración de Occidente  (ref.: MOP pág. 23)</a:t>
          </a:r>
        </a:p>
        <a:p>
          <a:pPr algn="ctr" rtl="0" fontAlgn="base"/>
          <a:endParaRPr lang="es-MX">
            <a:effectLst/>
          </a:endParaRPr>
        </a:p>
        <a:p>
          <a:pPr algn="ctr" rtl="0" fontAlgn="base"/>
          <a:r>
            <a:rPr lang="es-MX" sz="1100" i="1">
              <a:solidFill>
                <a:schemeClr val="dk1"/>
              </a:solidFill>
              <a:effectLst/>
              <a:latin typeface="+mn-lt"/>
              <a:ea typeface="+mn-ea"/>
              <a:cs typeface="+mn-cs"/>
            </a:rPr>
            <a:t>* Nota: se señalan las actividades sobresalientes inherentes al cargo. * </a:t>
          </a:r>
          <a:endParaRPr lang="es-MX">
            <a:effectLst/>
          </a:endParaRPr>
        </a:p>
        <a:p>
          <a:endParaRPr lang="es-MX"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341396</xdr:colOff>
      <xdr:row>6</xdr:row>
      <xdr:rowOff>500</xdr:rowOff>
    </xdr:to>
    <xdr:pic>
      <xdr:nvPicPr>
        <xdr:cNvPr id="2" name="1 Imagen"/>
        <xdr:cNvPicPr/>
      </xdr:nvPicPr>
      <xdr:blipFill>
        <a:blip xmlns:r="http://schemas.openxmlformats.org/officeDocument/2006/relationships" r:embed="rId1" cstate="print">
          <a:extLst>
            <a:ext uri="{28A0092B-C50C-407E-A947-70E740481C1C}">
              <a14:useLocalDpi xmlns:ve="http://schemas.openxmlformats.org/markup-compatibility/2006" xmlns:m="http://schemas.openxmlformats.org/officeDocument/2006/math" xmlns:wp="http://schemas.openxmlformats.org/drawingml/2006/wordprocessingDrawing" xmlns:wne="http://schemas.microsoft.com/office/word/2006/wordml" xmlns:a14="http://schemas.microsoft.com/office/drawing/2010/main" xmlns:wps="http://schemas.microsoft.com/office/word/2010/wordprocessingShape" xmlns:wpi="http://schemas.microsoft.com/office/word/2010/wordprocessingInk" xmlns:wpg="http://schemas.microsoft.com/office/word/2010/wordprocessingGroup" xmlns:w14="http://schemas.microsoft.com/office/word/2010/wordml" xmlns:w="http://schemas.openxmlformats.org/wordprocessingml/2006/main" xmlns:w10="urn:schemas-microsoft-com:office:word" xmlns:wp14="http://schemas.microsoft.com/office/word/2010/wordprocessingDrawing" xmlns:v="urn:schemas-microsoft-com:vml" xmlns:o="urn:schemas-microsoft-com:office:office" xmlns:mv="urn:schemas-microsoft-com:mac:vml" xmlns:mc="http://schemas.openxmlformats.org/markup-compatibility/2006" xmlns:mo="http://schemas.microsoft.com/office/mac/office/2008/main" xmlns:wpc="http://schemas.microsoft.com/office/word/2010/wordprocessingCanvas" xmlns="" xmlns:pic="http://schemas.openxmlformats.org/drawingml/2006/picture" xmlns:lc="http://schemas.openxmlformats.org/drawingml/2006/lockedCanvas" val="0"/>
            </a:ext>
          </a:extLst>
        </a:blip>
        <a:srcRect/>
        <a:stretch>
          <a:fillRect/>
        </a:stretch>
      </xdr:blipFill>
      <xdr:spPr bwMode="auto">
        <a:xfrm>
          <a:off x="0" y="0"/>
          <a:ext cx="2065421" cy="791075"/>
        </a:xfrm>
        <a:prstGeom prst="rect">
          <a:avLst/>
        </a:prstGeom>
        <a:noFill/>
        <a:ln>
          <a:noFill/>
        </a:ln>
      </xdr:spPr>
    </xdr:pic>
    <xdr:clientData/>
  </xdr:twoCellAnchor>
  <xdr:twoCellAnchor>
    <xdr:from>
      <xdr:col>26</xdr:col>
      <xdr:colOff>340894</xdr:colOff>
      <xdr:row>2</xdr:row>
      <xdr:rowOff>20053</xdr:rowOff>
    </xdr:from>
    <xdr:to>
      <xdr:col>28</xdr:col>
      <xdr:colOff>504824</xdr:colOff>
      <xdr:row>25</xdr:row>
      <xdr:rowOff>76200</xdr:rowOff>
    </xdr:to>
    <xdr:sp macro="" textlink="">
      <xdr:nvSpPr>
        <xdr:cNvPr id="3" name="2 CuadroTexto"/>
        <xdr:cNvSpPr txBox="1"/>
      </xdr:nvSpPr>
      <xdr:spPr>
        <a:xfrm>
          <a:off x="9464841" y="350921"/>
          <a:ext cx="1447299" cy="4076700"/>
        </a:xfrm>
        <a:prstGeom prst="rect">
          <a:avLst/>
        </a:prstGeom>
        <a:solidFill>
          <a:schemeClr val="lt1"/>
        </a:solidFill>
        <a:ln w="158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fontAlgn="base"/>
          <a:endParaRPr lang="es-MX" sz="1100">
            <a:solidFill>
              <a:schemeClr val="dk1"/>
            </a:solidFill>
            <a:effectLst/>
            <a:latin typeface="+mn-lt"/>
            <a:ea typeface="+mn-ea"/>
            <a:cs typeface="+mn-cs"/>
          </a:endParaRPr>
        </a:p>
        <a:p>
          <a:pPr algn="ctr" rtl="0" fontAlgn="base"/>
          <a:endParaRPr lang="es-MX" sz="1100">
            <a:solidFill>
              <a:schemeClr val="dk1"/>
            </a:solidFill>
            <a:effectLst/>
            <a:latin typeface="+mn-lt"/>
            <a:ea typeface="+mn-ea"/>
            <a:cs typeface="+mn-cs"/>
          </a:endParaRPr>
        </a:p>
        <a:p>
          <a:pPr algn="ctr" rtl="0" fontAlgn="base"/>
          <a:r>
            <a:rPr lang="es-MX" sz="1100">
              <a:solidFill>
                <a:schemeClr val="dk1"/>
              </a:solidFill>
              <a:effectLst/>
              <a:latin typeface="+mn-lt"/>
              <a:ea typeface="+mn-ea"/>
              <a:cs typeface="+mn-cs"/>
            </a:rPr>
            <a:t>Actividades diarias de acuerdo al </a:t>
          </a:r>
          <a:r>
            <a:rPr lang="es-MX" sz="1100" b="1">
              <a:solidFill>
                <a:sysClr val="windowText" lastClr="000000"/>
              </a:solidFill>
              <a:effectLst/>
              <a:latin typeface="+mn-lt"/>
              <a:ea typeface="+mn-ea"/>
              <a:cs typeface="+mn-cs"/>
            </a:rPr>
            <a:t>Manual de Organización y Procedimientos </a:t>
          </a:r>
          <a:r>
            <a:rPr lang="es-MX" sz="1100">
              <a:solidFill>
                <a:schemeClr val="dk1"/>
              </a:solidFill>
              <a:effectLst/>
              <a:latin typeface="+mn-lt"/>
              <a:ea typeface="+mn-ea"/>
              <a:cs typeface="+mn-cs"/>
            </a:rPr>
            <a:t>de la Escuela de conservación y Restauración de Occidente  (ref.: MOP pág. 23)</a:t>
          </a:r>
        </a:p>
        <a:p>
          <a:pPr algn="ctr" rtl="0" fontAlgn="base"/>
          <a:endParaRPr lang="es-MX">
            <a:effectLst/>
          </a:endParaRPr>
        </a:p>
        <a:p>
          <a:pPr algn="ctr" rtl="0" fontAlgn="base"/>
          <a:r>
            <a:rPr lang="es-MX" sz="1100" i="1">
              <a:solidFill>
                <a:schemeClr val="dk1"/>
              </a:solidFill>
              <a:effectLst/>
              <a:latin typeface="+mn-lt"/>
              <a:ea typeface="+mn-ea"/>
              <a:cs typeface="+mn-cs"/>
            </a:rPr>
            <a:t>* Nota: se señalan las actividades sobresalientes inherentes al cargo. * </a:t>
          </a:r>
          <a:endParaRPr lang="es-MX">
            <a:effectLst/>
          </a:endParaRPr>
        </a:p>
        <a:p>
          <a:endParaRPr lang="es-MX"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219075</xdr:colOff>
      <xdr:row>1</xdr:row>
      <xdr:rowOff>133351</xdr:rowOff>
    </xdr:from>
    <xdr:to>
      <xdr:col>29</xdr:col>
      <xdr:colOff>38100</xdr:colOff>
      <xdr:row>27</xdr:row>
      <xdr:rowOff>236062</xdr:rowOff>
    </xdr:to>
    <xdr:sp macro="" textlink="">
      <xdr:nvSpPr>
        <xdr:cNvPr id="2" name="1 CuadroTexto"/>
        <xdr:cNvSpPr txBox="1"/>
      </xdr:nvSpPr>
      <xdr:spPr>
        <a:xfrm>
          <a:off x="8886825" y="323851"/>
          <a:ext cx="1647825" cy="4341336"/>
        </a:xfrm>
        <a:prstGeom prst="rect">
          <a:avLst/>
        </a:prstGeom>
        <a:solidFill>
          <a:schemeClr val="lt1"/>
        </a:solidFill>
        <a:ln w="158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fontAlgn="base"/>
          <a:endParaRPr lang="es-MX" sz="1100">
            <a:solidFill>
              <a:schemeClr val="dk1"/>
            </a:solidFill>
            <a:effectLst/>
            <a:latin typeface="+mn-lt"/>
            <a:ea typeface="+mn-ea"/>
            <a:cs typeface="+mn-cs"/>
          </a:endParaRPr>
        </a:p>
        <a:p>
          <a:pPr algn="ctr" rtl="0" fontAlgn="base"/>
          <a:endParaRPr lang="es-MX" sz="1100">
            <a:solidFill>
              <a:schemeClr val="dk1"/>
            </a:solidFill>
            <a:effectLst/>
            <a:latin typeface="+mn-lt"/>
            <a:ea typeface="+mn-ea"/>
            <a:cs typeface="+mn-cs"/>
          </a:endParaRPr>
        </a:p>
        <a:p>
          <a:pPr algn="ctr" rtl="0" fontAlgn="base"/>
          <a:r>
            <a:rPr lang="es-MX" sz="1100">
              <a:solidFill>
                <a:schemeClr val="dk1"/>
              </a:solidFill>
              <a:effectLst/>
              <a:latin typeface="+mn-lt"/>
              <a:ea typeface="+mn-ea"/>
              <a:cs typeface="+mn-cs"/>
            </a:rPr>
            <a:t>Actividades diarias de acuerdo al </a:t>
          </a:r>
          <a:r>
            <a:rPr lang="es-MX" sz="1100" b="1">
              <a:solidFill>
                <a:sysClr val="windowText" lastClr="000000"/>
              </a:solidFill>
              <a:effectLst/>
              <a:latin typeface="+mn-lt"/>
              <a:ea typeface="+mn-ea"/>
              <a:cs typeface="+mn-cs"/>
            </a:rPr>
            <a:t>Manual de Organización y Procedimientos </a:t>
          </a:r>
          <a:r>
            <a:rPr lang="es-MX" sz="1100">
              <a:solidFill>
                <a:schemeClr val="dk1"/>
              </a:solidFill>
              <a:effectLst/>
              <a:latin typeface="+mn-lt"/>
              <a:ea typeface="+mn-ea"/>
              <a:cs typeface="+mn-cs"/>
            </a:rPr>
            <a:t>de la Escuela de conservación y Restauración de Occidente  (ref.: MOP pág. 23)</a:t>
          </a:r>
        </a:p>
        <a:p>
          <a:pPr algn="ctr" rtl="0" fontAlgn="base"/>
          <a:endParaRPr lang="es-MX">
            <a:effectLst/>
          </a:endParaRPr>
        </a:p>
        <a:p>
          <a:pPr algn="ctr" rtl="0" fontAlgn="base"/>
          <a:r>
            <a:rPr lang="es-MX" sz="1100" i="1">
              <a:solidFill>
                <a:schemeClr val="dk1"/>
              </a:solidFill>
              <a:effectLst/>
              <a:latin typeface="+mn-lt"/>
              <a:ea typeface="+mn-ea"/>
              <a:cs typeface="+mn-cs"/>
            </a:rPr>
            <a:t>* Nota: se señalan las actividades sobresalientes inherentes al cargo. * </a:t>
          </a:r>
          <a:endParaRPr lang="es-MX">
            <a:effectLst/>
          </a:endParaRPr>
        </a:p>
        <a:p>
          <a:endParaRPr lang="es-MX" sz="1100"/>
        </a:p>
      </xdr:txBody>
    </xdr:sp>
    <xdr:clientData/>
  </xdr:twoCellAnchor>
  <xdr:twoCellAnchor editAs="oneCell">
    <xdr:from>
      <xdr:col>0</xdr:col>
      <xdr:colOff>0</xdr:colOff>
      <xdr:row>0</xdr:row>
      <xdr:rowOff>0</xdr:rowOff>
    </xdr:from>
    <xdr:to>
      <xdr:col>3</xdr:col>
      <xdr:colOff>293771</xdr:colOff>
      <xdr:row>6</xdr:row>
      <xdr:rowOff>500</xdr:rowOff>
    </xdr:to>
    <xdr:pic>
      <xdr:nvPicPr>
        <xdr:cNvPr id="3" name="2 Imagen"/>
        <xdr:cNvPicPr/>
      </xdr:nvPicPr>
      <xdr:blipFill>
        <a:blip xmlns:r="http://schemas.openxmlformats.org/officeDocument/2006/relationships" r:embed="rId1" cstate="print">
          <a:extLst>
            <a:ext uri="{28A0092B-C50C-407E-A947-70E740481C1C}">
              <a14:useLocalDpi xmlns:ve="http://schemas.openxmlformats.org/markup-compatibility/2006" xmlns:m="http://schemas.openxmlformats.org/officeDocument/2006/math" xmlns:wp="http://schemas.openxmlformats.org/drawingml/2006/wordprocessingDrawing" xmlns:wne="http://schemas.microsoft.com/office/word/2006/wordml" xmlns:a14="http://schemas.microsoft.com/office/drawing/2010/main" xmlns:wps="http://schemas.microsoft.com/office/word/2010/wordprocessingShape" xmlns:wpi="http://schemas.microsoft.com/office/word/2010/wordprocessingInk" xmlns:wpg="http://schemas.microsoft.com/office/word/2010/wordprocessingGroup" xmlns:w14="http://schemas.microsoft.com/office/word/2010/wordml" xmlns:w="http://schemas.openxmlformats.org/wordprocessingml/2006/main" xmlns:w10="urn:schemas-microsoft-com:office:word" xmlns:wp14="http://schemas.microsoft.com/office/word/2010/wordprocessingDrawing" xmlns:v="urn:schemas-microsoft-com:vml" xmlns:o="urn:schemas-microsoft-com:office:office" xmlns:mv="urn:schemas-microsoft-com:mac:vml" xmlns:mc="http://schemas.openxmlformats.org/markup-compatibility/2006" xmlns:mo="http://schemas.microsoft.com/office/mac/office/2008/main" xmlns:wpc="http://schemas.microsoft.com/office/word/2010/wordprocessingCanvas" xmlns="" xmlns:pic="http://schemas.openxmlformats.org/drawingml/2006/picture" xmlns:lc="http://schemas.openxmlformats.org/drawingml/2006/lockedCanvas" val="0"/>
            </a:ext>
          </a:extLst>
        </a:blip>
        <a:srcRect/>
        <a:stretch>
          <a:fillRect/>
        </a:stretch>
      </xdr:blipFill>
      <xdr:spPr bwMode="auto">
        <a:xfrm>
          <a:off x="0" y="0"/>
          <a:ext cx="2065421" cy="7910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26</xdr:col>
      <xdr:colOff>56029</xdr:colOff>
      <xdr:row>4</xdr:row>
      <xdr:rowOff>67235</xdr:rowOff>
    </xdr:from>
    <xdr:to>
      <xdr:col>28</xdr:col>
      <xdr:colOff>493619</xdr:colOff>
      <xdr:row>31</xdr:row>
      <xdr:rowOff>145293</xdr:rowOff>
    </xdr:to>
    <xdr:sp macro="" textlink="">
      <xdr:nvSpPr>
        <xdr:cNvPr id="2" name="1 CuadroTexto"/>
        <xdr:cNvSpPr txBox="1"/>
      </xdr:nvSpPr>
      <xdr:spPr>
        <a:xfrm>
          <a:off x="8673353" y="627529"/>
          <a:ext cx="1647825" cy="4560411"/>
        </a:xfrm>
        <a:prstGeom prst="rect">
          <a:avLst/>
        </a:prstGeom>
        <a:solidFill>
          <a:schemeClr val="lt1"/>
        </a:solidFill>
        <a:ln w="158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fontAlgn="base"/>
          <a:endParaRPr lang="es-MX" sz="1100">
            <a:solidFill>
              <a:schemeClr val="dk1"/>
            </a:solidFill>
            <a:effectLst/>
            <a:latin typeface="+mn-lt"/>
            <a:ea typeface="+mn-ea"/>
            <a:cs typeface="+mn-cs"/>
          </a:endParaRPr>
        </a:p>
        <a:p>
          <a:pPr algn="ctr" rtl="0" fontAlgn="base"/>
          <a:endParaRPr lang="es-MX" sz="1100">
            <a:solidFill>
              <a:schemeClr val="dk1"/>
            </a:solidFill>
            <a:effectLst/>
            <a:latin typeface="+mn-lt"/>
            <a:ea typeface="+mn-ea"/>
            <a:cs typeface="+mn-cs"/>
          </a:endParaRPr>
        </a:p>
        <a:p>
          <a:pPr algn="ctr" rtl="0" fontAlgn="base"/>
          <a:r>
            <a:rPr lang="es-MX" sz="1100">
              <a:solidFill>
                <a:schemeClr val="dk1"/>
              </a:solidFill>
              <a:effectLst/>
              <a:latin typeface="+mn-lt"/>
              <a:ea typeface="+mn-ea"/>
              <a:cs typeface="+mn-cs"/>
            </a:rPr>
            <a:t>Actividades diarias de acuerdo al </a:t>
          </a:r>
          <a:r>
            <a:rPr lang="es-MX" sz="1100" b="1">
              <a:solidFill>
                <a:sysClr val="windowText" lastClr="000000"/>
              </a:solidFill>
              <a:effectLst/>
              <a:latin typeface="+mn-lt"/>
              <a:ea typeface="+mn-ea"/>
              <a:cs typeface="+mn-cs"/>
            </a:rPr>
            <a:t>Manual de Organización y Procedimientos </a:t>
          </a:r>
          <a:r>
            <a:rPr lang="es-MX" sz="1100">
              <a:solidFill>
                <a:schemeClr val="dk1"/>
              </a:solidFill>
              <a:effectLst/>
              <a:latin typeface="+mn-lt"/>
              <a:ea typeface="+mn-ea"/>
              <a:cs typeface="+mn-cs"/>
            </a:rPr>
            <a:t>de la Escuela de conservación y Restauración de Occidente  (ref.: MOP pág. 23)</a:t>
          </a:r>
        </a:p>
        <a:p>
          <a:pPr algn="ctr" rtl="0" fontAlgn="base"/>
          <a:endParaRPr lang="es-MX">
            <a:effectLst/>
          </a:endParaRPr>
        </a:p>
        <a:p>
          <a:pPr algn="ctr" rtl="0" fontAlgn="base"/>
          <a:r>
            <a:rPr lang="es-MX" sz="1100" i="1">
              <a:solidFill>
                <a:schemeClr val="dk1"/>
              </a:solidFill>
              <a:effectLst/>
              <a:latin typeface="+mn-lt"/>
              <a:ea typeface="+mn-ea"/>
              <a:cs typeface="+mn-cs"/>
            </a:rPr>
            <a:t>* Nota: se señalan las actividades sobresalientes inherentes al cargo. * </a:t>
          </a:r>
          <a:endParaRPr lang="es-MX">
            <a:effectLst/>
          </a:endParaRPr>
        </a:p>
        <a:p>
          <a:endParaRPr lang="es-MX" sz="1100"/>
        </a:p>
      </xdr:txBody>
    </xdr:sp>
    <xdr:clientData/>
  </xdr:twoCellAnchor>
  <xdr:twoCellAnchor editAs="oneCell">
    <xdr:from>
      <xdr:col>0</xdr:col>
      <xdr:colOff>0</xdr:colOff>
      <xdr:row>0</xdr:row>
      <xdr:rowOff>0</xdr:rowOff>
    </xdr:from>
    <xdr:to>
      <xdr:col>3</xdr:col>
      <xdr:colOff>194039</xdr:colOff>
      <xdr:row>6</xdr:row>
      <xdr:rowOff>6663</xdr:rowOff>
    </xdr:to>
    <xdr:pic>
      <xdr:nvPicPr>
        <xdr:cNvPr id="3" name="2 Imagen"/>
        <xdr:cNvPicPr/>
      </xdr:nvPicPr>
      <xdr:blipFill>
        <a:blip xmlns:r="http://schemas.openxmlformats.org/officeDocument/2006/relationships" r:embed="rId1" cstate="print">
          <a:extLst>
            <a:ext uri="{28A0092B-C50C-407E-A947-70E740481C1C}">
              <a14:useLocalDpi xmlns:ve="http://schemas.openxmlformats.org/markup-compatibility/2006" xmlns:m="http://schemas.openxmlformats.org/officeDocument/2006/math" xmlns:wp="http://schemas.openxmlformats.org/drawingml/2006/wordprocessingDrawing" xmlns:wne="http://schemas.microsoft.com/office/word/2006/wordml" xmlns:a14="http://schemas.microsoft.com/office/drawing/2010/main" xmlns:wps="http://schemas.microsoft.com/office/word/2010/wordprocessingShape" xmlns:wpi="http://schemas.microsoft.com/office/word/2010/wordprocessingInk" xmlns:wpg="http://schemas.microsoft.com/office/word/2010/wordprocessingGroup" xmlns:w14="http://schemas.microsoft.com/office/word/2010/wordml" xmlns:w="http://schemas.openxmlformats.org/wordprocessingml/2006/main" xmlns:w10="urn:schemas-microsoft-com:office:word" xmlns:wp14="http://schemas.microsoft.com/office/word/2010/wordprocessingDrawing" xmlns:v="urn:schemas-microsoft-com:vml" xmlns:o="urn:schemas-microsoft-com:office:office" xmlns:mv="urn:schemas-microsoft-com:mac:vml" xmlns:mc="http://schemas.openxmlformats.org/markup-compatibility/2006" xmlns:mo="http://schemas.microsoft.com/office/mac/office/2008/main" xmlns:wpc="http://schemas.microsoft.com/office/word/2010/wordprocessingCanvas" xmlns="" xmlns:pic="http://schemas.openxmlformats.org/drawingml/2006/picture" xmlns:lc="http://schemas.openxmlformats.org/drawingml/2006/lockedCanvas" val="0"/>
            </a:ext>
          </a:extLst>
        </a:blip>
        <a:srcRect/>
        <a:stretch>
          <a:fillRect/>
        </a:stretch>
      </xdr:blipFill>
      <xdr:spPr bwMode="auto">
        <a:xfrm>
          <a:off x="0" y="0"/>
          <a:ext cx="2065421" cy="7910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398546</xdr:colOff>
      <xdr:row>6</xdr:row>
      <xdr:rowOff>500</xdr:rowOff>
    </xdr:to>
    <xdr:pic>
      <xdr:nvPicPr>
        <xdr:cNvPr id="2" name="1 Imagen"/>
        <xdr:cNvPicPr/>
      </xdr:nvPicPr>
      <xdr:blipFill>
        <a:blip xmlns:r="http://schemas.openxmlformats.org/officeDocument/2006/relationships" r:embed="rId1" cstate="print">
          <a:extLst>
            <a:ext uri="{28A0092B-C50C-407E-A947-70E740481C1C}">
              <a14:useLocalDpi xmlns:ve="http://schemas.openxmlformats.org/markup-compatibility/2006" xmlns:m="http://schemas.openxmlformats.org/officeDocument/2006/math" xmlns:wp="http://schemas.openxmlformats.org/drawingml/2006/wordprocessingDrawing" xmlns:wne="http://schemas.microsoft.com/office/word/2006/wordml" xmlns:a14="http://schemas.microsoft.com/office/drawing/2010/main" xmlns:wps="http://schemas.microsoft.com/office/word/2010/wordprocessingShape" xmlns:wpi="http://schemas.microsoft.com/office/word/2010/wordprocessingInk" xmlns:wpg="http://schemas.microsoft.com/office/word/2010/wordprocessingGroup" xmlns:w14="http://schemas.microsoft.com/office/word/2010/wordml" xmlns:w="http://schemas.openxmlformats.org/wordprocessingml/2006/main" xmlns:w10="urn:schemas-microsoft-com:office:word" xmlns:wp14="http://schemas.microsoft.com/office/word/2010/wordprocessingDrawing" xmlns:v="urn:schemas-microsoft-com:vml" xmlns:o="urn:schemas-microsoft-com:office:office" xmlns:mv="urn:schemas-microsoft-com:mac:vml" xmlns:mc="http://schemas.openxmlformats.org/markup-compatibility/2006" xmlns:mo="http://schemas.microsoft.com/office/mac/office/2008/main" xmlns:wpc="http://schemas.microsoft.com/office/word/2010/wordprocessingCanvas" xmlns="" xmlns:pic="http://schemas.openxmlformats.org/drawingml/2006/picture" xmlns:lc="http://schemas.openxmlformats.org/drawingml/2006/lockedCanvas" val="0"/>
            </a:ext>
          </a:extLst>
        </a:blip>
        <a:srcRect/>
        <a:stretch>
          <a:fillRect/>
        </a:stretch>
      </xdr:blipFill>
      <xdr:spPr bwMode="auto">
        <a:xfrm>
          <a:off x="0" y="0"/>
          <a:ext cx="2065421" cy="791075"/>
        </a:xfrm>
        <a:prstGeom prst="rect">
          <a:avLst/>
        </a:prstGeom>
        <a:noFill/>
        <a:ln>
          <a:noFill/>
        </a:ln>
      </xdr:spPr>
    </xdr:pic>
    <xdr:clientData/>
  </xdr:twoCellAnchor>
  <xdr:twoCellAnchor>
    <xdr:from>
      <xdr:col>26</xdr:col>
      <xdr:colOff>123825</xdr:colOff>
      <xdr:row>2</xdr:row>
      <xdr:rowOff>85725</xdr:rowOff>
    </xdr:from>
    <xdr:to>
      <xdr:col>28</xdr:col>
      <xdr:colOff>552450</xdr:colOff>
      <xdr:row>29</xdr:row>
      <xdr:rowOff>36036</xdr:rowOff>
    </xdr:to>
    <xdr:sp macro="" textlink="">
      <xdr:nvSpPr>
        <xdr:cNvPr id="3" name="2 CuadroTexto"/>
        <xdr:cNvSpPr txBox="1"/>
      </xdr:nvSpPr>
      <xdr:spPr>
        <a:xfrm>
          <a:off x="10372725" y="419100"/>
          <a:ext cx="1647825" cy="4560411"/>
        </a:xfrm>
        <a:prstGeom prst="rect">
          <a:avLst/>
        </a:prstGeom>
        <a:solidFill>
          <a:schemeClr val="lt1"/>
        </a:solidFill>
        <a:ln w="158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fontAlgn="base"/>
          <a:endParaRPr lang="es-MX" sz="1100">
            <a:solidFill>
              <a:schemeClr val="dk1"/>
            </a:solidFill>
            <a:effectLst/>
            <a:latin typeface="+mn-lt"/>
            <a:ea typeface="+mn-ea"/>
            <a:cs typeface="+mn-cs"/>
          </a:endParaRPr>
        </a:p>
        <a:p>
          <a:pPr algn="ctr" rtl="0" fontAlgn="base"/>
          <a:endParaRPr lang="es-MX" sz="1100">
            <a:solidFill>
              <a:schemeClr val="dk1"/>
            </a:solidFill>
            <a:effectLst/>
            <a:latin typeface="+mn-lt"/>
            <a:ea typeface="+mn-ea"/>
            <a:cs typeface="+mn-cs"/>
          </a:endParaRPr>
        </a:p>
        <a:p>
          <a:pPr algn="ctr" rtl="0" fontAlgn="base"/>
          <a:r>
            <a:rPr lang="es-MX" sz="1100">
              <a:solidFill>
                <a:schemeClr val="dk1"/>
              </a:solidFill>
              <a:effectLst/>
              <a:latin typeface="+mn-lt"/>
              <a:ea typeface="+mn-ea"/>
              <a:cs typeface="+mn-cs"/>
            </a:rPr>
            <a:t>Actividades diarias de acuerdo al </a:t>
          </a:r>
          <a:r>
            <a:rPr lang="es-MX" sz="1100" b="1">
              <a:solidFill>
                <a:sysClr val="windowText" lastClr="000000"/>
              </a:solidFill>
              <a:effectLst/>
              <a:latin typeface="+mn-lt"/>
              <a:ea typeface="+mn-ea"/>
              <a:cs typeface="+mn-cs"/>
            </a:rPr>
            <a:t>Manual de Organización y Procedimientos </a:t>
          </a:r>
          <a:r>
            <a:rPr lang="es-MX" sz="1100">
              <a:solidFill>
                <a:schemeClr val="dk1"/>
              </a:solidFill>
              <a:effectLst/>
              <a:latin typeface="+mn-lt"/>
              <a:ea typeface="+mn-ea"/>
              <a:cs typeface="+mn-cs"/>
            </a:rPr>
            <a:t>de la Escuela de conservación y Restauración de Occidente  (ref.: MOP pág. 23)</a:t>
          </a:r>
        </a:p>
        <a:p>
          <a:pPr algn="ctr" rtl="0" fontAlgn="base"/>
          <a:endParaRPr lang="es-MX">
            <a:effectLst/>
          </a:endParaRPr>
        </a:p>
        <a:p>
          <a:pPr algn="ctr" rtl="0" fontAlgn="base"/>
          <a:r>
            <a:rPr lang="es-MX" sz="1100" i="1">
              <a:solidFill>
                <a:schemeClr val="dk1"/>
              </a:solidFill>
              <a:effectLst/>
              <a:latin typeface="+mn-lt"/>
              <a:ea typeface="+mn-ea"/>
              <a:cs typeface="+mn-cs"/>
            </a:rPr>
            <a:t>* Nota: se señalan las actividades sobresalientes inherentes al cargo. * </a:t>
          </a:r>
          <a:endParaRPr lang="es-MX">
            <a:effectLst/>
          </a:endParaRPr>
        </a:p>
        <a:p>
          <a:endParaRPr lang="es-MX"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246146</xdr:colOff>
      <xdr:row>6</xdr:row>
      <xdr:rowOff>500</xdr:rowOff>
    </xdr:to>
    <xdr:pic>
      <xdr:nvPicPr>
        <xdr:cNvPr id="2" name="1 Imagen"/>
        <xdr:cNvPicPr/>
      </xdr:nvPicPr>
      <xdr:blipFill>
        <a:blip xmlns:r="http://schemas.openxmlformats.org/officeDocument/2006/relationships" r:embed="rId1" cstate="print">
          <a:extLst>
            <a:ext uri="{28A0092B-C50C-407E-A947-70E740481C1C}">
              <a14:useLocalDpi xmlns:ve="http://schemas.openxmlformats.org/markup-compatibility/2006" xmlns:m="http://schemas.openxmlformats.org/officeDocument/2006/math" xmlns:wp="http://schemas.openxmlformats.org/drawingml/2006/wordprocessingDrawing" xmlns:wne="http://schemas.microsoft.com/office/word/2006/wordml" xmlns:a14="http://schemas.microsoft.com/office/drawing/2010/main" xmlns:wps="http://schemas.microsoft.com/office/word/2010/wordprocessingShape" xmlns:wpi="http://schemas.microsoft.com/office/word/2010/wordprocessingInk" xmlns:wpg="http://schemas.microsoft.com/office/word/2010/wordprocessingGroup" xmlns:w14="http://schemas.microsoft.com/office/word/2010/wordml" xmlns:w="http://schemas.openxmlformats.org/wordprocessingml/2006/main" xmlns:w10="urn:schemas-microsoft-com:office:word" xmlns:wp14="http://schemas.microsoft.com/office/word/2010/wordprocessingDrawing" xmlns:v="urn:schemas-microsoft-com:vml" xmlns:o="urn:schemas-microsoft-com:office:office" xmlns:mv="urn:schemas-microsoft-com:mac:vml" xmlns:mc="http://schemas.openxmlformats.org/markup-compatibility/2006" xmlns:mo="http://schemas.microsoft.com/office/mac/office/2008/main" xmlns:wpc="http://schemas.microsoft.com/office/word/2010/wordprocessingCanvas" xmlns="" xmlns:pic="http://schemas.openxmlformats.org/drawingml/2006/picture" xmlns:lc="http://schemas.openxmlformats.org/drawingml/2006/lockedCanvas" val="0"/>
            </a:ext>
          </a:extLst>
        </a:blip>
        <a:srcRect/>
        <a:stretch>
          <a:fillRect/>
        </a:stretch>
      </xdr:blipFill>
      <xdr:spPr bwMode="auto">
        <a:xfrm>
          <a:off x="0" y="0"/>
          <a:ext cx="2065421" cy="791075"/>
        </a:xfrm>
        <a:prstGeom prst="rect">
          <a:avLst/>
        </a:prstGeom>
        <a:noFill/>
        <a:ln>
          <a:noFill/>
        </a:ln>
      </xdr:spPr>
    </xdr:pic>
    <xdr:clientData/>
  </xdr:twoCellAnchor>
  <xdr:twoCellAnchor>
    <xdr:from>
      <xdr:col>26</xdr:col>
      <xdr:colOff>38100</xdr:colOff>
      <xdr:row>2</xdr:row>
      <xdr:rowOff>47625</xdr:rowOff>
    </xdr:from>
    <xdr:to>
      <xdr:col>28</xdr:col>
      <xdr:colOff>466725</xdr:colOff>
      <xdr:row>28</xdr:row>
      <xdr:rowOff>93186</xdr:rowOff>
    </xdr:to>
    <xdr:sp macro="" textlink="">
      <xdr:nvSpPr>
        <xdr:cNvPr id="3" name="2 CuadroTexto"/>
        <xdr:cNvSpPr txBox="1"/>
      </xdr:nvSpPr>
      <xdr:spPr>
        <a:xfrm>
          <a:off x="8705850" y="381000"/>
          <a:ext cx="1647825" cy="4560411"/>
        </a:xfrm>
        <a:prstGeom prst="rect">
          <a:avLst/>
        </a:prstGeom>
        <a:solidFill>
          <a:schemeClr val="lt1"/>
        </a:solidFill>
        <a:ln w="158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fontAlgn="base"/>
          <a:endParaRPr lang="es-MX" sz="1100">
            <a:solidFill>
              <a:schemeClr val="dk1"/>
            </a:solidFill>
            <a:effectLst/>
            <a:latin typeface="+mn-lt"/>
            <a:ea typeface="+mn-ea"/>
            <a:cs typeface="+mn-cs"/>
          </a:endParaRPr>
        </a:p>
        <a:p>
          <a:pPr algn="ctr" rtl="0" fontAlgn="base"/>
          <a:endParaRPr lang="es-MX" sz="1100">
            <a:solidFill>
              <a:schemeClr val="dk1"/>
            </a:solidFill>
            <a:effectLst/>
            <a:latin typeface="+mn-lt"/>
            <a:ea typeface="+mn-ea"/>
            <a:cs typeface="+mn-cs"/>
          </a:endParaRPr>
        </a:p>
        <a:p>
          <a:pPr algn="ctr" rtl="0" fontAlgn="base"/>
          <a:r>
            <a:rPr lang="es-MX" sz="1100">
              <a:solidFill>
                <a:schemeClr val="dk1"/>
              </a:solidFill>
              <a:effectLst/>
              <a:latin typeface="+mn-lt"/>
              <a:ea typeface="+mn-ea"/>
              <a:cs typeface="+mn-cs"/>
            </a:rPr>
            <a:t>Actividades diarias de acuerdo al </a:t>
          </a:r>
          <a:r>
            <a:rPr lang="es-MX" sz="1100" b="1">
              <a:solidFill>
                <a:sysClr val="windowText" lastClr="000000"/>
              </a:solidFill>
              <a:effectLst/>
              <a:latin typeface="+mn-lt"/>
              <a:ea typeface="+mn-ea"/>
              <a:cs typeface="+mn-cs"/>
            </a:rPr>
            <a:t>Manual de Organización y Procedimientos </a:t>
          </a:r>
          <a:r>
            <a:rPr lang="es-MX" sz="1100">
              <a:solidFill>
                <a:schemeClr val="dk1"/>
              </a:solidFill>
              <a:effectLst/>
              <a:latin typeface="+mn-lt"/>
              <a:ea typeface="+mn-ea"/>
              <a:cs typeface="+mn-cs"/>
            </a:rPr>
            <a:t>de la Escuela de conservación y Restauración de Occidente  (ref.: MOP pág. 23)</a:t>
          </a:r>
        </a:p>
        <a:p>
          <a:pPr algn="ctr" rtl="0" fontAlgn="base"/>
          <a:endParaRPr lang="es-MX">
            <a:effectLst/>
          </a:endParaRPr>
        </a:p>
        <a:p>
          <a:pPr algn="ctr" rtl="0" fontAlgn="base"/>
          <a:r>
            <a:rPr lang="es-MX" sz="1100" i="1">
              <a:solidFill>
                <a:schemeClr val="dk1"/>
              </a:solidFill>
              <a:effectLst/>
              <a:latin typeface="+mn-lt"/>
              <a:ea typeface="+mn-ea"/>
              <a:cs typeface="+mn-cs"/>
            </a:rPr>
            <a:t>* Nota: se señalan las actividades sobresalientes inherentes al cargo. * </a:t>
          </a:r>
          <a:endParaRPr lang="es-MX">
            <a:effectLst/>
          </a:endParaRPr>
        </a:p>
        <a:p>
          <a:endParaRPr lang="es-MX"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303296</xdr:colOff>
      <xdr:row>6</xdr:row>
      <xdr:rowOff>500</xdr:rowOff>
    </xdr:to>
    <xdr:pic>
      <xdr:nvPicPr>
        <xdr:cNvPr id="2" name="1 Imagen"/>
        <xdr:cNvPicPr/>
      </xdr:nvPicPr>
      <xdr:blipFill>
        <a:blip xmlns:r="http://schemas.openxmlformats.org/officeDocument/2006/relationships" r:embed="rId1" cstate="print">
          <a:extLst>
            <a:ext uri="{28A0092B-C50C-407E-A947-70E740481C1C}">
              <a14:useLocalDpi xmlns:ve="http://schemas.openxmlformats.org/markup-compatibility/2006" xmlns:m="http://schemas.openxmlformats.org/officeDocument/2006/math" xmlns:wp="http://schemas.openxmlformats.org/drawingml/2006/wordprocessingDrawing" xmlns:wne="http://schemas.microsoft.com/office/word/2006/wordml" xmlns:a14="http://schemas.microsoft.com/office/drawing/2010/main" xmlns:wps="http://schemas.microsoft.com/office/word/2010/wordprocessingShape" xmlns:wpi="http://schemas.microsoft.com/office/word/2010/wordprocessingInk" xmlns:wpg="http://schemas.microsoft.com/office/word/2010/wordprocessingGroup" xmlns:w14="http://schemas.microsoft.com/office/word/2010/wordml" xmlns:w="http://schemas.openxmlformats.org/wordprocessingml/2006/main" xmlns:w10="urn:schemas-microsoft-com:office:word" xmlns:wp14="http://schemas.microsoft.com/office/word/2010/wordprocessingDrawing" xmlns:v="urn:schemas-microsoft-com:vml" xmlns:o="urn:schemas-microsoft-com:office:office" xmlns:mv="urn:schemas-microsoft-com:mac:vml" xmlns:mc="http://schemas.openxmlformats.org/markup-compatibility/2006" xmlns:mo="http://schemas.microsoft.com/office/mac/office/2008/main" xmlns:wpc="http://schemas.microsoft.com/office/word/2010/wordprocessingCanvas" xmlns="" xmlns:pic="http://schemas.openxmlformats.org/drawingml/2006/picture" xmlns:lc="http://schemas.openxmlformats.org/drawingml/2006/lockedCanvas" val="0"/>
            </a:ext>
          </a:extLst>
        </a:blip>
        <a:srcRect/>
        <a:stretch>
          <a:fillRect/>
        </a:stretch>
      </xdr:blipFill>
      <xdr:spPr bwMode="auto">
        <a:xfrm>
          <a:off x="0" y="0"/>
          <a:ext cx="2065421" cy="791075"/>
        </a:xfrm>
        <a:prstGeom prst="rect">
          <a:avLst/>
        </a:prstGeom>
        <a:noFill/>
        <a:ln>
          <a:noFill/>
        </a:ln>
      </xdr:spPr>
    </xdr:pic>
    <xdr:clientData/>
  </xdr:twoCellAnchor>
  <xdr:twoCellAnchor>
    <xdr:from>
      <xdr:col>26</xdr:col>
      <xdr:colOff>57150</xdr:colOff>
      <xdr:row>1</xdr:row>
      <xdr:rowOff>95250</xdr:rowOff>
    </xdr:from>
    <xdr:to>
      <xdr:col>28</xdr:col>
      <xdr:colOff>485775</xdr:colOff>
      <xdr:row>29</xdr:row>
      <xdr:rowOff>16986</xdr:rowOff>
    </xdr:to>
    <xdr:sp macro="" textlink="">
      <xdr:nvSpPr>
        <xdr:cNvPr id="3" name="2 CuadroTexto"/>
        <xdr:cNvSpPr txBox="1"/>
      </xdr:nvSpPr>
      <xdr:spPr>
        <a:xfrm>
          <a:off x="10763250" y="285750"/>
          <a:ext cx="1647825" cy="4560411"/>
        </a:xfrm>
        <a:prstGeom prst="rect">
          <a:avLst/>
        </a:prstGeom>
        <a:solidFill>
          <a:schemeClr val="lt1"/>
        </a:solidFill>
        <a:ln w="158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fontAlgn="base"/>
          <a:endParaRPr lang="es-MX" sz="1100">
            <a:solidFill>
              <a:schemeClr val="dk1"/>
            </a:solidFill>
            <a:effectLst/>
            <a:latin typeface="+mn-lt"/>
            <a:ea typeface="+mn-ea"/>
            <a:cs typeface="+mn-cs"/>
          </a:endParaRPr>
        </a:p>
        <a:p>
          <a:pPr algn="ctr" rtl="0" fontAlgn="base"/>
          <a:endParaRPr lang="es-MX" sz="1100">
            <a:solidFill>
              <a:schemeClr val="dk1"/>
            </a:solidFill>
            <a:effectLst/>
            <a:latin typeface="+mn-lt"/>
            <a:ea typeface="+mn-ea"/>
            <a:cs typeface="+mn-cs"/>
          </a:endParaRPr>
        </a:p>
        <a:p>
          <a:pPr algn="ctr" rtl="0" fontAlgn="base"/>
          <a:r>
            <a:rPr lang="es-MX" sz="1100">
              <a:solidFill>
                <a:schemeClr val="dk1"/>
              </a:solidFill>
              <a:effectLst/>
              <a:latin typeface="+mn-lt"/>
              <a:ea typeface="+mn-ea"/>
              <a:cs typeface="+mn-cs"/>
            </a:rPr>
            <a:t>Actividades diarias de acuerdo al </a:t>
          </a:r>
          <a:r>
            <a:rPr lang="es-MX" sz="1100" b="1">
              <a:solidFill>
                <a:sysClr val="windowText" lastClr="000000"/>
              </a:solidFill>
              <a:effectLst/>
              <a:latin typeface="+mn-lt"/>
              <a:ea typeface="+mn-ea"/>
              <a:cs typeface="+mn-cs"/>
            </a:rPr>
            <a:t>Manual de Organización y Procedimientos </a:t>
          </a:r>
          <a:r>
            <a:rPr lang="es-MX" sz="1100">
              <a:solidFill>
                <a:schemeClr val="dk1"/>
              </a:solidFill>
              <a:effectLst/>
              <a:latin typeface="+mn-lt"/>
              <a:ea typeface="+mn-ea"/>
              <a:cs typeface="+mn-cs"/>
            </a:rPr>
            <a:t>de la Escuela de conservación y Restauración de Occidente  (ref.: MOP pág. 23)</a:t>
          </a:r>
        </a:p>
        <a:p>
          <a:pPr algn="ctr" rtl="0" fontAlgn="base"/>
          <a:endParaRPr lang="es-MX">
            <a:effectLst/>
          </a:endParaRPr>
        </a:p>
        <a:p>
          <a:pPr algn="ctr" rtl="0" fontAlgn="base"/>
          <a:r>
            <a:rPr lang="es-MX" sz="1100" i="1">
              <a:solidFill>
                <a:schemeClr val="dk1"/>
              </a:solidFill>
              <a:effectLst/>
              <a:latin typeface="+mn-lt"/>
              <a:ea typeface="+mn-ea"/>
              <a:cs typeface="+mn-cs"/>
            </a:rPr>
            <a:t>* Nota: se señalan las actividades sobresalientes inherentes al cargo. * </a:t>
          </a:r>
          <a:endParaRPr lang="es-MX">
            <a:effectLst/>
          </a:endParaRPr>
        </a:p>
        <a:p>
          <a:endParaRPr lang="es-MX" sz="1100"/>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303296</xdr:colOff>
      <xdr:row>6</xdr:row>
      <xdr:rowOff>500</xdr:rowOff>
    </xdr:to>
    <xdr:pic>
      <xdr:nvPicPr>
        <xdr:cNvPr id="2" name="1 Imagen"/>
        <xdr:cNvPicPr/>
      </xdr:nvPicPr>
      <xdr:blipFill>
        <a:blip xmlns:r="http://schemas.openxmlformats.org/officeDocument/2006/relationships" r:embed="rId1" cstate="print">
          <a:extLst>
            <a:ext uri="{28A0092B-C50C-407E-A947-70E740481C1C}">
              <a14:useLocalDpi xmlns:ve="http://schemas.openxmlformats.org/markup-compatibility/2006" xmlns:m="http://schemas.openxmlformats.org/officeDocument/2006/math" xmlns:wp="http://schemas.openxmlformats.org/drawingml/2006/wordprocessingDrawing" xmlns:wne="http://schemas.microsoft.com/office/word/2006/wordml" xmlns:a14="http://schemas.microsoft.com/office/drawing/2010/main" xmlns:wps="http://schemas.microsoft.com/office/word/2010/wordprocessingShape" xmlns:wpi="http://schemas.microsoft.com/office/word/2010/wordprocessingInk" xmlns:wpg="http://schemas.microsoft.com/office/word/2010/wordprocessingGroup" xmlns:w14="http://schemas.microsoft.com/office/word/2010/wordml" xmlns:w="http://schemas.openxmlformats.org/wordprocessingml/2006/main" xmlns:w10="urn:schemas-microsoft-com:office:word" xmlns:wp14="http://schemas.microsoft.com/office/word/2010/wordprocessingDrawing" xmlns:v="urn:schemas-microsoft-com:vml" xmlns:o="urn:schemas-microsoft-com:office:office" xmlns:mv="urn:schemas-microsoft-com:mac:vml" xmlns:mc="http://schemas.openxmlformats.org/markup-compatibility/2006" xmlns:mo="http://schemas.microsoft.com/office/mac/office/2008/main" xmlns:wpc="http://schemas.microsoft.com/office/word/2010/wordprocessingCanvas" xmlns="" xmlns:pic="http://schemas.openxmlformats.org/drawingml/2006/picture" xmlns:lc="http://schemas.openxmlformats.org/drawingml/2006/lockedCanvas" val="0"/>
            </a:ext>
          </a:extLst>
        </a:blip>
        <a:srcRect/>
        <a:stretch>
          <a:fillRect/>
        </a:stretch>
      </xdr:blipFill>
      <xdr:spPr bwMode="auto">
        <a:xfrm>
          <a:off x="0" y="0"/>
          <a:ext cx="2065421" cy="791075"/>
        </a:xfrm>
        <a:prstGeom prst="rect">
          <a:avLst/>
        </a:prstGeom>
        <a:noFill/>
        <a:ln>
          <a:noFill/>
        </a:ln>
      </xdr:spPr>
    </xdr:pic>
    <xdr:clientData/>
  </xdr:twoCellAnchor>
  <xdr:twoCellAnchor>
    <xdr:from>
      <xdr:col>26</xdr:col>
      <xdr:colOff>28575</xdr:colOff>
      <xdr:row>1</xdr:row>
      <xdr:rowOff>95250</xdr:rowOff>
    </xdr:from>
    <xdr:to>
      <xdr:col>28</xdr:col>
      <xdr:colOff>457200</xdr:colOff>
      <xdr:row>29</xdr:row>
      <xdr:rowOff>16986</xdr:rowOff>
    </xdr:to>
    <xdr:sp macro="" textlink="">
      <xdr:nvSpPr>
        <xdr:cNvPr id="3" name="2 CuadroTexto"/>
        <xdr:cNvSpPr txBox="1"/>
      </xdr:nvSpPr>
      <xdr:spPr>
        <a:xfrm>
          <a:off x="11029950" y="285750"/>
          <a:ext cx="1647825" cy="4560411"/>
        </a:xfrm>
        <a:prstGeom prst="rect">
          <a:avLst/>
        </a:prstGeom>
        <a:solidFill>
          <a:schemeClr val="lt1"/>
        </a:solidFill>
        <a:ln w="158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fontAlgn="base"/>
          <a:endParaRPr lang="es-MX" sz="1100">
            <a:solidFill>
              <a:schemeClr val="dk1"/>
            </a:solidFill>
            <a:effectLst/>
            <a:latin typeface="+mn-lt"/>
            <a:ea typeface="+mn-ea"/>
            <a:cs typeface="+mn-cs"/>
          </a:endParaRPr>
        </a:p>
        <a:p>
          <a:pPr algn="ctr" rtl="0" fontAlgn="base"/>
          <a:endParaRPr lang="es-MX" sz="1100">
            <a:solidFill>
              <a:schemeClr val="dk1"/>
            </a:solidFill>
            <a:effectLst/>
            <a:latin typeface="+mn-lt"/>
            <a:ea typeface="+mn-ea"/>
            <a:cs typeface="+mn-cs"/>
          </a:endParaRPr>
        </a:p>
        <a:p>
          <a:pPr algn="ctr" rtl="0" fontAlgn="base"/>
          <a:r>
            <a:rPr lang="es-MX" sz="1100">
              <a:solidFill>
                <a:schemeClr val="dk1"/>
              </a:solidFill>
              <a:effectLst/>
              <a:latin typeface="+mn-lt"/>
              <a:ea typeface="+mn-ea"/>
              <a:cs typeface="+mn-cs"/>
            </a:rPr>
            <a:t>Actividades diarias de acuerdo al </a:t>
          </a:r>
          <a:r>
            <a:rPr lang="es-MX" sz="1100" b="1">
              <a:solidFill>
                <a:sysClr val="windowText" lastClr="000000"/>
              </a:solidFill>
              <a:effectLst/>
              <a:latin typeface="+mn-lt"/>
              <a:ea typeface="+mn-ea"/>
              <a:cs typeface="+mn-cs"/>
            </a:rPr>
            <a:t>Manual de Organización y Procedimientos </a:t>
          </a:r>
          <a:r>
            <a:rPr lang="es-MX" sz="1100">
              <a:solidFill>
                <a:schemeClr val="dk1"/>
              </a:solidFill>
              <a:effectLst/>
              <a:latin typeface="+mn-lt"/>
              <a:ea typeface="+mn-ea"/>
              <a:cs typeface="+mn-cs"/>
            </a:rPr>
            <a:t>de la Escuela de conservación y Restauración de Occidente  (ref.: MOP pág. 23)</a:t>
          </a:r>
        </a:p>
        <a:p>
          <a:pPr algn="ctr" rtl="0" fontAlgn="base"/>
          <a:endParaRPr lang="es-MX">
            <a:effectLst/>
          </a:endParaRPr>
        </a:p>
        <a:p>
          <a:pPr algn="ctr" rtl="0" fontAlgn="base"/>
          <a:r>
            <a:rPr lang="es-MX" sz="1100" i="1">
              <a:solidFill>
                <a:schemeClr val="dk1"/>
              </a:solidFill>
              <a:effectLst/>
              <a:latin typeface="+mn-lt"/>
              <a:ea typeface="+mn-ea"/>
              <a:cs typeface="+mn-cs"/>
            </a:rPr>
            <a:t>* Nota: se señalan las actividades sobresalientes inherentes al cargo. * </a:t>
          </a:r>
          <a:endParaRPr lang="es-MX">
            <a:effectLst/>
          </a:endParaRPr>
        </a:p>
        <a:p>
          <a:endParaRPr lang="es-MX"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tabColor theme="9" tint="0.79998168889431442"/>
    <pageSetUpPr fitToPage="1"/>
  </sheetPr>
  <dimension ref="A1:AA45"/>
  <sheetViews>
    <sheetView showGridLines="0" tabSelected="1" showRuler="0" topLeftCell="A13" zoomScale="85" zoomScaleNormal="85" zoomScalePageLayoutView="85" workbookViewId="0">
      <selection activeCell="F42" sqref="F42"/>
    </sheetView>
  </sheetViews>
  <sheetFormatPr baseColWidth="10" defaultColWidth="11.42578125" defaultRowHeight="12.75"/>
  <cols>
    <col min="1" max="1" width="4.85546875" customWidth="1"/>
    <col min="2" max="2" width="13.7109375" customWidth="1"/>
    <col min="3" max="3" width="7.42578125" customWidth="1"/>
    <col min="4" max="4" width="18.42578125" customWidth="1"/>
    <col min="5" max="5" width="10" customWidth="1"/>
    <col min="6" max="6" width="17.42578125" customWidth="1"/>
    <col min="7" max="7" width="8.28515625" customWidth="1"/>
    <col min="8" max="8" width="18.85546875" customWidth="1"/>
    <col min="9" max="9" width="8.42578125" customWidth="1"/>
    <col min="10" max="10" width="16" customWidth="1"/>
    <col min="11" max="11" width="5" customWidth="1"/>
    <col min="12" max="12" width="3.7109375" customWidth="1"/>
    <col min="13" max="13" width="3.42578125" customWidth="1"/>
    <col min="14" max="14" width="4.140625" customWidth="1"/>
    <col min="15" max="15" width="3" customWidth="1"/>
    <col min="16" max="16" width="2.7109375" customWidth="1"/>
    <col min="17" max="17" width="2.42578125" customWidth="1"/>
    <col min="18" max="18" width="4.5703125" customWidth="1"/>
    <col min="19" max="25" width="2.42578125" customWidth="1"/>
    <col min="26" max="26" width="3.5703125" customWidth="1"/>
  </cols>
  <sheetData>
    <row r="1" spans="1:27" s="3" customFormat="1" ht="15" customHeight="1">
      <c r="A1" s="118">
        <f>DATE(Configuración!D5,Configuración!D7,1)</f>
        <v>44562</v>
      </c>
      <c r="B1" s="118"/>
      <c r="C1" s="118"/>
      <c r="D1" s="118"/>
      <c r="E1" s="118"/>
      <c r="F1" s="118"/>
      <c r="G1" s="118"/>
      <c r="H1" s="118"/>
      <c r="I1" s="118"/>
      <c r="J1" s="118"/>
      <c r="K1" s="128">
        <f>DATE(YEAR(A1),MONTH(A1)-1,1)</f>
        <v>44531</v>
      </c>
      <c r="L1" s="128"/>
      <c r="M1" s="128"/>
      <c r="N1" s="128"/>
      <c r="O1" s="128"/>
      <c r="P1" s="128"/>
      <c r="Q1" s="128"/>
      <c r="S1" s="128">
        <f>DATE(YEAR(A1),MONTH(A1)+1,1)</f>
        <v>44593</v>
      </c>
      <c r="T1" s="128"/>
      <c r="U1" s="128"/>
      <c r="V1" s="128"/>
      <c r="W1" s="128"/>
      <c r="X1" s="128"/>
      <c r="Y1" s="128"/>
    </row>
    <row r="2" spans="1:27" s="3" customFormat="1" ht="11.25" customHeight="1">
      <c r="A2" s="118"/>
      <c r="B2" s="118"/>
      <c r="C2" s="118"/>
      <c r="D2" s="118"/>
      <c r="E2" s="118"/>
      <c r="F2" s="118"/>
      <c r="G2" s="118"/>
      <c r="H2" s="118"/>
      <c r="I2" s="118"/>
      <c r="J2" s="118"/>
      <c r="K2" s="46" t="str">
        <f>INDEX({"Do";"Lu";"Ma";"Mi";"Ju";"Vi";"Sá"},1+MOD(start_day+1-2,7))</f>
        <v>Do</v>
      </c>
      <c r="L2" s="46" t="str">
        <f>INDEX({"Do";"Lu";"Ma";"Mi";"Ju";"Vi";"Sá"},1+MOD(start_day+2-2,7))</f>
        <v>Lu</v>
      </c>
      <c r="M2" s="46" t="str">
        <f>INDEX({"Do";"Lu";"Ma";"Mi";"Ju";"Vi";"Sá"},1+MOD(start_day+3-2,7))</f>
        <v>Ma</v>
      </c>
      <c r="N2" s="46" t="str">
        <f>INDEX({"Do";"Lu";"Ma";"Mi";"Ju";"Vi";"Sá"},1+MOD(start_day+4-2,7))</f>
        <v>Mi</v>
      </c>
      <c r="O2" s="46" t="str">
        <f>INDEX({"Do";"Lu";"Ma";"Mi";"Ju";"Vi";"Sá"},1+MOD(start_day+5-2,7))</f>
        <v>Ju</v>
      </c>
      <c r="P2" s="46" t="str">
        <f>INDEX({"Do";"Lu";"Ma";"Mi";"Ju";"Vi";"Sá"},1+MOD(start_day+6-2,7))</f>
        <v>Vi</v>
      </c>
      <c r="Q2" s="46" t="str">
        <f>INDEX({"Do";"Lu";"Ma";"Mi";"Ju";"Vi";"Sá"},1+MOD(start_day+7-2,7))</f>
        <v>Sá</v>
      </c>
      <c r="S2" s="46" t="str">
        <f>INDEX({"Do";"Lu";"Ma";"Mi";"Ju";"Vi";"Sá"},1+MOD(start_day+1-2,7))</f>
        <v>Do</v>
      </c>
      <c r="T2" s="46" t="str">
        <f>INDEX({"Do";"Lu";"Ma";"Mi";"Ju";"Vi";"Sá"},1+MOD(start_day+2-2,7))</f>
        <v>Lu</v>
      </c>
      <c r="U2" s="46" t="str">
        <f>INDEX({"Do";"Lu";"Ma";"Mi";"Ju";"Vi";"Sá"},1+MOD(start_day+3-2,7))</f>
        <v>Ma</v>
      </c>
      <c r="V2" s="46" t="str">
        <f>INDEX({"Do";"Lu";"Ma";"Mi";"Ju";"Vi";"Sá"},1+MOD(start_day+4-2,7))</f>
        <v>Mi</v>
      </c>
      <c r="W2" s="46" t="str">
        <f>INDEX({"Do";"Lu";"Ma";"Mi";"Ju";"Vi";"Sá"},1+MOD(start_day+5-2,7))</f>
        <v>Ju</v>
      </c>
      <c r="X2" s="46" t="str">
        <f>INDEX({"Do";"Lu";"Ma";"Mi";"Ju";"Vi";"Sá"},1+MOD(start_day+6-2,7))</f>
        <v>Vi</v>
      </c>
      <c r="Y2" s="46" t="str">
        <f>INDEX({"Do";"Lu";"Ma";"Mi";"Ju";"Vi";"Sá"},1+MOD(start_day+7-2,7))</f>
        <v>Sá</v>
      </c>
    </row>
    <row r="3" spans="1:27" s="4" customFormat="1" ht="9" customHeight="1">
      <c r="A3" s="118"/>
      <c r="B3" s="118"/>
      <c r="C3" s="118"/>
      <c r="D3" s="118"/>
      <c r="E3" s="118"/>
      <c r="F3" s="118"/>
      <c r="G3" s="118"/>
      <c r="H3" s="118"/>
      <c r="I3" s="118"/>
      <c r="J3" s="118"/>
      <c r="K3" s="39" t="str">
        <f t="shared" ref="K3:Q8" si="0">IF(MONTH($K$1)&lt;&gt;MONTH($K$1-(WEEKDAY($K$1,1)-(start_day-1))-IF((WEEKDAY($K$1,1)-(start_day-1))&lt;=0,7,0)+(ROW(K3)-ROW($K$3))*7+(COLUMN(K3)-COLUMN($K$3)+1)),"",$K$1-(WEEKDAY($K$1,1)-(start_day-1))-IF((WEEKDAY($K$1,1)-(start_day-1))&lt;=0,7,0)+(ROW(K3)-ROW($K$3))*7+(COLUMN(K3)-COLUMN($K$3)+1))</f>
        <v/>
      </c>
      <c r="L3" s="39" t="str">
        <f t="shared" si="0"/>
        <v/>
      </c>
      <c r="M3" s="39" t="str">
        <f t="shared" si="0"/>
        <v/>
      </c>
      <c r="N3" s="39">
        <f t="shared" si="0"/>
        <v>44531</v>
      </c>
      <c r="O3" s="39">
        <f t="shared" si="0"/>
        <v>44532</v>
      </c>
      <c r="P3" s="39">
        <f t="shared" si="0"/>
        <v>44533</v>
      </c>
      <c r="Q3" s="39">
        <f t="shared" si="0"/>
        <v>44534</v>
      </c>
      <c r="R3" s="3"/>
      <c r="S3" s="39" t="str">
        <f t="shared" ref="S3:Y8" si="1">IF(MONTH($S$1)&lt;&gt;MONTH($S$1-(WEEKDAY($S$1,1)-(start_day-1))-IF((WEEKDAY($S$1,1)-(start_day-1))&lt;=0,7,0)+(ROW(S3)-ROW($S$3))*7+(COLUMN(S3)-COLUMN($S$3)+1)),"",$S$1-(WEEKDAY($S$1,1)-(start_day-1))-IF((WEEKDAY($S$1,1)-(start_day-1))&lt;=0,7,0)+(ROW(S3)-ROW($S$3))*7+(COLUMN(S3)-COLUMN($S$3)+1))</f>
        <v/>
      </c>
      <c r="T3" s="39" t="str">
        <f t="shared" si="1"/>
        <v/>
      </c>
      <c r="U3" s="39">
        <f t="shared" si="1"/>
        <v>44593</v>
      </c>
      <c r="V3" s="39">
        <f t="shared" si="1"/>
        <v>44594</v>
      </c>
      <c r="W3" s="39">
        <f t="shared" si="1"/>
        <v>44595</v>
      </c>
      <c r="X3" s="39">
        <f t="shared" si="1"/>
        <v>44596</v>
      </c>
      <c r="Y3" s="39">
        <f t="shared" si="1"/>
        <v>44597</v>
      </c>
    </row>
    <row r="4" spans="1:27" s="4" customFormat="1" ht="9" customHeight="1">
      <c r="A4" s="118"/>
      <c r="B4" s="118"/>
      <c r="C4" s="118"/>
      <c r="D4" s="118"/>
      <c r="E4" s="118"/>
      <c r="F4" s="118"/>
      <c r="G4" s="118"/>
      <c r="H4" s="118"/>
      <c r="I4" s="118"/>
      <c r="J4" s="118"/>
      <c r="K4" s="39">
        <f t="shared" si="0"/>
        <v>44535</v>
      </c>
      <c r="L4" s="39">
        <f t="shared" si="0"/>
        <v>44536</v>
      </c>
      <c r="M4" s="39">
        <f t="shared" si="0"/>
        <v>44537</v>
      </c>
      <c r="N4" s="39">
        <f t="shared" si="0"/>
        <v>44538</v>
      </c>
      <c r="O4" s="39">
        <f t="shared" si="0"/>
        <v>44539</v>
      </c>
      <c r="P4" s="39">
        <f t="shared" si="0"/>
        <v>44540</v>
      </c>
      <c r="Q4" s="39">
        <f t="shared" si="0"/>
        <v>44541</v>
      </c>
      <c r="R4" s="3"/>
      <c r="S4" s="39">
        <f t="shared" si="1"/>
        <v>44598</v>
      </c>
      <c r="T4" s="39">
        <f t="shared" si="1"/>
        <v>44599</v>
      </c>
      <c r="U4" s="39">
        <f t="shared" si="1"/>
        <v>44600</v>
      </c>
      <c r="V4" s="39">
        <f t="shared" si="1"/>
        <v>44601</v>
      </c>
      <c r="W4" s="39">
        <f t="shared" si="1"/>
        <v>44602</v>
      </c>
      <c r="X4" s="39">
        <f t="shared" si="1"/>
        <v>44603</v>
      </c>
      <c r="Y4" s="39">
        <f t="shared" si="1"/>
        <v>44604</v>
      </c>
    </row>
    <row r="5" spans="1:27" s="4" customFormat="1" ht="9" customHeight="1">
      <c r="A5" s="118"/>
      <c r="B5" s="118"/>
      <c r="C5" s="118"/>
      <c r="D5" s="118"/>
      <c r="E5" s="118"/>
      <c r="F5" s="118"/>
      <c r="G5" s="118"/>
      <c r="H5" s="118"/>
      <c r="I5" s="118"/>
      <c r="J5" s="118"/>
      <c r="K5" s="39">
        <f t="shared" si="0"/>
        <v>44542</v>
      </c>
      <c r="L5" s="39">
        <f t="shared" si="0"/>
        <v>44543</v>
      </c>
      <c r="M5" s="39">
        <f t="shared" si="0"/>
        <v>44544</v>
      </c>
      <c r="N5" s="39">
        <f t="shared" si="0"/>
        <v>44545</v>
      </c>
      <c r="O5" s="39">
        <f t="shared" si="0"/>
        <v>44546</v>
      </c>
      <c r="P5" s="39">
        <f t="shared" si="0"/>
        <v>44547</v>
      </c>
      <c r="Q5" s="39">
        <f t="shared" si="0"/>
        <v>44548</v>
      </c>
      <c r="R5" s="3"/>
      <c r="S5" s="39">
        <f t="shared" si="1"/>
        <v>44605</v>
      </c>
      <c r="T5" s="39">
        <f t="shared" si="1"/>
        <v>44606</v>
      </c>
      <c r="U5" s="39">
        <f t="shared" si="1"/>
        <v>44607</v>
      </c>
      <c r="V5" s="39">
        <f t="shared" si="1"/>
        <v>44608</v>
      </c>
      <c r="W5" s="39">
        <f t="shared" si="1"/>
        <v>44609</v>
      </c>
      <c r="X5" s="39">
        <f t="shared" si="1"/>
        <v>44610</v>
      </c>
      <c r="Y5" s="39">
        <f t="shared" si="1"/>
        <v>44611</v>
      </c>
    </row>
    <row r="6" spans="1:27" s="4" customFormat="1" ht="9" customHeight="1">
      <c r="A6" s="118"/>
      <c r="B6" s="118"/>
      <c r="C6" s="118"/>
      <c r="D6" s="118"/>
      <c r="E6" s="118"/>
      <c r="F6" s="118"/>
      <c r="G6" s="118"/>
      <c r="H6" s="118"/>
      <c r="I6" s="118"/>
      <c r="J6" s="118"/>
      <c r="K6" s="39">
        <f t="shared" si="0"/>
        <v>44549</v>
      </c>
      <c r="L6" s="39">
        <f t="shared" si="0"/>
        <v>44550</v>
      </c>
      <c r="M6" s="39">
        <f t="shared" si="0"/>
        <v>44551</v>
      </c>
      <c r="N6" s="39">
        <f t="shared" si="0"/>
        <v>44552</v>
      </c>
      <c r="O6" s="39">
        <f t="shared" si="0"/>
        <v>44553</v>
      </c>
      <c r="P6" s="39">
        <f t="shared" si="0"/>
        <v>44554</v>
      </c>
      <c r="Q6" s="39">
        <f t="shared" si="0"/>
        <v>44555</v>
      </c>
      <c r="R6" s="3"/>
      <c r="S6" s="39">
        <f t="shared" si="1"/>
        <v>44612</v>
      </c>
      <c r="T6" s="39">
        <f t="shared" si="1"/>
        <v>44613</v>
      </c>
      <c r="U6" s="39">
        <f t="shared" si="1"/>
        <v>44614</v>
      </c>
      <c r="V6" s="39">
        <f t="shared" si="1"/>
        <v>44615</v>
      </c>
      <c r="W6" s="39">
        <f t="shared" si="1"/>
        <v>44616</v>
      </c>
      <c r="X6" s="39">
        <f t="shared" si="1"/>
        <v>44617</v>
      </c>
      <c r="Y6" s="39">
        <f t="shared" si="1"/>
        <v>44618</v>
      </c>
    </row>
    <row r="7" spans="1:27" s="4" customFormat="1" ht="9" customHeight="1">
      <c r="A7" s="118"/>
      <c r="B7" s="118"/>
      <c r="C7" s="118"/>
      <c r="D7" s="118"/>
      <c r="E7" s="118"/>
      <c r="F7" s="118"/>
      <c r="G7" s="118"/>
      <c r="H7" s="118"/>
      <c r="I7" s="118"/>
      <c r="J7" s="118"/>
      <c r="K7" s="39">
        <f t="shared" si="0"/>
        <v>44556</v>
      </c>
      <c r="L7" s="39">
        <f t="shared" si="0"/>
        <v>44557</v>
      </c>
      <c r="M7" s="39">
        <f t="shared" si="0"/>
        <v>44558</v>
      </c>
      <c r="N7" s="39">
        <f t="shared" si="0"/>
        <v>44559</v>
      </c>
      <c r="O7" s="39">
        <f t="shared" si="0"/>
        <v>44560</v>
      </c>
      <c r="P7" s="39">
        <f t="shared" si="0"/>
        <v>44561</v>
      </c>
      <c r="Q7" s="39" t="str">
        <f t="shared" si="0"/>
        <v/>
      </c>
      <c r="R7" s="3"/>
      <c r="S7" s="39">
        <f t="shared" si="1"/>
        <v>44619</v>
      </c>
      <c r="T7" s="39">
        <f t="shared" si="1"/>
        <v>44620</v>
      </c>
      <c r="U7" s="39" t="str">
        <f t="shared" si="1"/>
        <v/>
      </c>
      <c r="V7" s="39" t="str">
        <f t="shared" si="1"/>
        <v/>
      </c>
      <c r="W7" s="39" t="str">
        <f t="shared" si="1"/>
        <v/>
      </c>
      <c r="X7" s="39" t="str">
        <f t="shared" si="1"/>
        <v/>
      </c>
      <c r="Y7" s="39" t="str">
        <f t="shared" si="1"/>
        <v/>
      </c>
    </row>
    <row r="8" spans="1:27" s="5" customFormat="1" ht="23.25" customHeight="1">
      <c r="A8" s="37"/>
      <c r="B8" s="37"/>
      <c r="C8" s="37"/>
      <c r="D8" s="117" t="s">
        <v>9</v>
      </c>
      <c r="E8" s="117"/>
      <c r="F8" s="117"/>
      <c r="G8" s="117"/>
      <c r="H8" s="117"/>
      <c r="I8" s="117"/>
      <c r="J8" s="117"/>
      <c r="K8" s="39" t="str">
        <f t="shared" si="0"/>
        <v/>
      </c>
      <c r="L8" s="39" t="str">
        <f t="shared" si="0"/>
        <v/>
      </c>
      <c r="M8" s="39" t="str">
        <f t="shared" si="0"/>
        <v/>
      </c>
      <c r="N8" s="39" t="str">
        <f t="shared" si="0"/>
        <v/>
      </c>
      <c r="O8" s="39" t="str">
        <f t="shared" si="0"/>
        <v/>
      </c>
      <c r="P8" s="39" t="str">
        <f t="shared" si="0"/>
        <v/>
      </c>
      <c r="Q8" s="39" t="str">
        <f t="shared" si="0"/>
        <v/>
      </c>
      <c r="R8" s="31"/>
      <c r="S8" s="39" t="str">
        <f t="shared" si="1"/>
        <v/>
      </c>
      <c r="T8" s="39" t="str">
        <f t="shared" si="1"/>
        <v/>
      </c>
      <c r="U8" s="39" t="str">
        <f t="shared" si="1"/>
        <v/>
      </c>
      <c r="V8" s="39" t="str">
        <f t="shared" si="1"/>
        <v/>
      </c>
      <c r="W8" s="39" t="str">
        <f t="shared" si="1"/>
        <v/>
      </c>
      <c r="X8" s="39" t="str">
        <f t="shared" si="1"/>
        <v/>
      </c>
      <c r="Y8" s="39" t="str">
        <f t="shared" si="1"/>
        <v/>
      </c>
      <c r="Z8" s="32"/>
    </row>
    <row r="9" spans="1:27" s="1" customFormat="1" ht="21" customHeight="1" thickBot="1">
      <c r="A9" s="127">
        <f>A10</f>
        <v>44556</v>
      </c>
      <c r="B9" s="127"/>
      <c r="C9" s="127">
        <f>C10</f>
        <v>44557</v>
      </c>
      <c r="D9" s="127"/>
      <c r="E9" s="127">
        <f>E10</f>
        <v>44558</v>
      </c>
      <c r="F9" s="127"/>
      <c r="G9" s="127">
        <f>G10</f>
        <v>44559</v>
      </c>
      <c r="H9" s="127"/>
      <c r="I9" s="127">
        <f>I10</f>
        <v>44560</v>
      </c>
      <c r="J9" s="127"/>
      <c r="K9" s="127">
        <f>K10</f>
        <v>44561</v>
      </c>
      <c r="L9" s="127"/>
      <c r="M9" s="127"/>
      <c r="N9" s="127"/>
      <c r="O9" s="127"/>
      <c r="P9" s="127"/>
      <c r="Q9" s="127"/>
      <c r="R9" s="127"/>
      <c r="S9" s="129">
        <f>S10</f>
        <v>44562</v>
      </c>
      <c r="T9" s="129"/>
      <c r="U9" s="129"/>
      <c r="V9" s="129"/>
      <c r="W9" s="129"/>
      <c r="X9" s="129"/>
      <c r="Y9" s="129"/>
      <c r="Z9" s="129"/>
    </row>
    <row r="10" spans="1:27" s="1" customFormat="1" ht="19.5" thickBot="1">
      <c r="A10" s="49">
        <f>$A$1-(WEEKDAY($A$1,1)-(start_day-1))-IF((WEEKDAY($A$1,1)-(start_day-1))&lt;=0,7,0)+1</f>
        <v>44556</v>
      </c>
      <c r="B10" s="50"/>
      <c r="C10" s="51">
        <f>A10+1</f>
        <v>44557</v>
      </c>
      <c r="D10" s="52"/>
      <c r="E10" s="51">
        <f>C10+1</f>
        <v>44558</v>
      </c>
      <c r="F10" s="52"/>
      <c r="G10" s="51">
        <f>E10+1</f>
        <v>44559</v>
      </c>
      <c r="H10" s="52"/>
      <c r="I10" s="51">
        <f>G10+1</f>
        <v>44560</v>
      </c>
      <c r="J10" s="52"/>
      <c r="K10" s="95">
        <f>I10+1</f>
        <v>44561</v>
      </c>
      <c r="L10" s="96"/>
      <c r="M10" s="97"/>
      <c r="N10" s="97"/>
      <c r="O10" s="97"/>
      <c r="P10" s="97"/>
      <c r="Q10" s="97"/>
      <c r="R10" s="98"/>
      <c r="S10" s="100">
        <f>K10+1</f>
        <v>44562</v>
      </c>
      <c r="T10" s="100"/>
      <c r="U10" s="101"/>
      <c r="V10" s="101"/>
      <c r="W10" s="101"/>
      <c r="X10" s="101"/>
      <c r="Y10" s="101"/>
      <c r="Z10" s="102"/>
    </row>
    <row r="11" spans="1:27" s="1" customFormat="1">
      <c r="A11" s="94"/>
      <c r="B11" s="81"/>
      <c r="C11" s="78"/>
      <c r="D11" s="79"/>
      <c r="E11" s="78"/>
      <c r="F11" s="79"/>
      <c r="G11" s="124"/>
      <c r="H11" s="125"/>
      <c r="I11" s="78"/>
      <c r="J11" s="79"/>
      <c r="K11" s="90"/>
      <c r="L11" s="126"/>
      <c r="M11" s="126"/>
      <c r="N11" s="126"/>
      <c r="O11" s="126"/>
      <c r="P11" s="126"/>
      <c r="Q11" s="126"/>
      <c r="R11" s="91"/>
      <c r="S11" s="94"/>
      <c r="T11" s="81"/>
      <c r="U11" s="81"/>
      <c r="V11" s="81"/>
      <c r="W11" s="81"/>
      <c r="X11" s="81"/>
      <c r="Y11" s="81"/>
      <c r="Z11" s="82"/>
    </row>
    <row r="12" spans="1:27" s="1" customFormat="1">
      <c r="A12" s="94"/>
      <c r="B12" s="81"/>
      <c r="C12" s="87"/>
      <c r="D12" s="87"/>
      <c r="E12" s="87"/>
      <c r="F12" s="87"/>
      <c r="G12" s="87"/>
      <c r="H12" s="87"/>
      <c r="I12" s="87"/>
      <c r="J12" s="87"/>
      <c r="K12" s="89"/>
      <c r="L12" s="89"/>
      <c r="M12" s="89"/>
      <c r="N12" s="89"/>
      <c r="O12" s="89"/>
      <c r="P12" s="89"/>
      <c r="Q12" s="89"/>
      <c r="R12" s="89"/>
      <c r="S12" s="80"/>
      <c r="T12" s="81"/>
      <c r="U12" s="81"/>
      <c r="V12" s="81"/>
      <c r="W12" s="81"/>
      <c r="X12" s="81"/>
      <c r="Y12" s="81"/>
      <c r="Z12" s="82"/>
    </row>
    <row r="13" spans="1:27" s="1" customFormat="1">
      <c r="A13" s="94"/>
      <c r="B13" s="81"/>
      <c r="C13" s="87"/>
      <c r="D13" s="87"/>
      <c r="E13" s="87"/>
      <c r="F13" s="87"/>
      <c r="G13" s="87"/>
      <c r="H13" s="87"/>
      <c r="I13" s="87"/>
      <c r="J13" s="87"/>
      <c r="K13" s="89"/>
      <c r="L13" s="89"/>
      <c r="M13" s="89"/>
      <c r="N13" s="89"/>
      <c r="O13" s="89"/>
      <c r="P13" s="89"/>
      <c r="Q13" s="89"/>
      <c r="R13" s="89"/>
      <c r="S13" s="80"/>
      <c r="T13" s="81"/>
      <c r="U13" s="81"/>
      <c r="V13" s="81"/>
      <c r="W13" s="81"/>
      <c r="X13" s="81"/>
      <c r="Y13" s="81"/>
      <c r="Z13" s="82"/>
    </row>
    <row r="14" spans="1:27" s="1" customFormat="1">
      <c r="A14" s="94"/>
      <c r="B14" s="81"/>
      <c r="C14" s="87"/>
      <c r="D14" s="87"/>
      <c r="E14" s="87"/>
      <c r="F14" s="87"/>
      <c r="G14" s="87"/>
      <c r="H14" s="87"/>
      <c r="I14" s="87"/>
      <c r="J14" s="87"/>
      <c r="K14" s="89"/>
      <c r="L14" s="89"/>
      <c r="M14" s="89"/>
      <c r="N14" s="89"/>
      <c r="O14" s="89"/>
      <c r="P14" s="89"/>
      <c r="Q14" s="89"/>
      <c r="R14" s="89"/>
      <c r="S14" s="80"/>
      <c r="T14" s="81"/>
      <c r="U14" s="81"/>
      <c r="V14" s="81"/>
      <c r="W14" s="81"/>
      <c r="X14" s="81"/>
      <c r="Y14" s="81"/>
      <c r="Z14" s="82"/>
    </row>
    <row r="15" spans="1:27" s="2" customFormat="1" ht="13.15" customHeight="1" thickBot="1">
      <c r="A15" s="94"/>
      <c r="B15" s="80"/>
      <c r="C15" s="88"/>
      <c r="D15" s="88"/>
      <c r="E15" s="88"/>
      <c r="F15" s="88"/>
      <c r="G15" s="88"/>
      <c r="H15" s="88"/>
      <c r="I15" s="88"/>
      <c r="J15" s="88"/>
      <c r="K15" s="109"/>
      <c r="L15" s="109"/>
      <c r="M15" s="109"/>
      <c r="N15" s="109"/>
      <c r="O15" s="109"/>
      <c r="P15" s="109"/>
      <c r="Q15" s="109"/>
      <c r="R15" s="109"/>
      <c r="S15" s="92"/>
      <c r="T15" s="92"/>
      <c r="U15" s="92"/>
      <c r="V15" s="92"/>
      <c r="W15" s="92"/>
      <c r="X15" s="92"/>
      <c r="Y15" s="92"/>
      <c r="Z15" s="93"/>
      <c r="AA15" s="1"/>
    </row>
    <row r="16" spans="1:27" s="1" customFormat="1" ht="19.5" thickBot="1">
      <c r="A16" s="53">
        <f>S10+1</f>
        <v>44563</v>
      </c>
      <c r="B16" s="50"/>
      <c r="C16" s="70">
        <f>A16+1</f>
        <v>44564</v>
      </c>
      <c r="D16" s="71"/>
      <c r="E16" s="70">
        <f>C16+1</f>
        <v>44565</v>
      </c>
      <c r="F16" s="71"/>
      <c r="G16" s="70">
        <f>E16+1</f>
        <v>44566</v>
      </c>
      <c r="H16" s="71"/>
      <c r="I16" s="70">
        <f>G16+1</f>
        <v>44567</v>
      </c>
      <c r="J16" s="71"/>
      <c r="K16" s="95">
        <f>I16+1</f>
        <v>44568</v>
      </c>
      <c r="L16" s="96"/>
      <c r="M16" s="97"/>
      <c r="N16" s="97"/>
      <c r="O16" s="97"/>
      <c r="P16" s="97"/>
      <c r="Q16" s="97"/>
      <c r="R16" s="98"/>
      <c r="S16" s="83">
        <f>K16+1</f>
        <v>44569</v>
      </c>
      <c r="T16" s="83"/>
      <c r="U16" s="84"/>
      <c r="V16" s="84"/>
      <c r="W16" s="84"/>
      <c r="X16" s="84"/>
      <c r="Y16" s="84"/>
      <c r="Z16" s="85"/>
    </row>
    <row r="17" spans="1:27" s="1" customFormat="1">
      <c r="A17" s="94"/>
      <c r="B17" s="81"/>
      <c r="C17" s="86"/>
      <c r="D17" s="86"/>
      <c r="E17" s="86"/>
      <c r="F17" s="86"/>
      <c r="G17" s="86"/>
      <c r="H17" s="86"/>
      <c r="I17" s="86"/>
      <c r="J17" s="86"/>
      <c r="K17" s="86"/>
      <c r="L17" s="86"/>
      <c r="M17" s="86"/>
      <c r="N17" s="86"/>
      <c r="O17" s="86"/>
      <c r="P17" s="86"/>
      <c r="Q17" s="86"/>
      <c r="R17" s="86"/>
      <c r="S17" s="94"/>
      <c r="T17" s="81"/>
      <c r="U17" s="81"/>
      <c r="V17" s="81"/>
      <c r="W17" s="81"/>
      <c r="X17" s="81"/>
      <c r="Y17" s="81"/>
      <c r="Z17" s="82"/>
    </row>
    <row r="18" spans="1:27" s="1" customFormat="1">
      <c r="A18" s="94"/>
      <c r="B18" s="81"/>
      <c r="C18" s="89"/>
      <c r="D18" s="89"/>
      <c r="E18" s="89"/>
      <c r="F18" s="89"/>
      <c r="G18" s="89"/>
      <c r="H18" s="89"/>
      <c r="I18" s="89"/>
      <c r="J18" s="89"/>
      <c r="K18" s="89"/>
      <c r="L18" s="89"/>
      <c r="M18" s="89"/>
      <c r="N18" s="89"/>
      <c r="O18" s="89"/>
      <c r="P18" s="89"/>
      <c r="Q18" s="89"/>
      <c r="R18" s="89"/>
      <c r="S18" s="94"/>
      <c r="T18" s="81"/>
      <c r="U18" s="81"/>
      <c r="V18" s="81"/>
      <c r="W18" s="81"/>
      <c r="X18" s="81"/>
      <c r="Y18" s="81"/>
      <c r="Z18" s="82"/>
    </row>
    <row r="19" spans="1:27" s="1" customFormat="1">
      <c r="A19" s="94"/>
      <c r="B19" s="81"/>
      <c r="C19" s="89"/>
      <c r="D19" s="89"/>
      <c r="E19" s="89"/>
      <c r="F19" s="89"/>
      <c r="G19" s="89"/>
      <c r="H19" s="89"/>
      <c r="I19" s="89"/>
      <c r="J19" s="89"/>
      <c r="K19" s="89"/>
      <c r="L19" s="89"/>
      <c r="M19" s="89"/>
      <c r="N19" s="89"/>
      <c r="O19" s="89"/>
      <c r="P19" s="89"/>
      <c r="Q19" s="89"/>
      <c r="R19" s="89"/>
      <c r="S19" s="94"/>
      <c r="T19" s="81"/>
      <c r="U19" s="81"/>
      <c r="V19" s="81"/>
      <c r="W19" s="81"/>
      <c r="X19" s="81"/>
      <c r="Y19" s="81"/>
      <c r="Z19" s="82"/>
    </row>
    <row r="20" spans="1:27" s="1" customFormat="1">
      <c r="A20" s="94"/>
      <c r="B20" s="81"/>
      <c r="C20" s="89"/>
      <c r="D20" s="89"/>
      <c r="E20" s="89"/>
      <c r="F20" s="89"/>
      <c r="G20" s="89"/>
      <c r="H20" s="89"/>
      <c r="I20" s="89"/>
      <c r="J20" s="89"/>
      <c r="K20" s="89"/>
      <c r="L20" s="89"/>
      <c r="M20" s="89"/>
      <c r="N20" s="89"/>
      <c r="O20" s="89"/>
      <c r="P20" s="89"/>
      <c r="Q20" s="89"/>
      <c r="R20" s="89"/>
      <c r="S20" s="94"/>
      <c r="T20" s="81"/>
      <c r="U20" s="81"/>
      <c r="V20" s="81"/>
      <c r="W20" s="81"/>
      <c r="X20" s="81"/>
      <c r="Y20" s="81"/>
      <c r="Z20" s="82"/>
    </row>
    <row r="21" spans="1:27" s="2" customFormat="1" ht="13.15" customHeight="1" thickBot="1">
      <c r="A21" s="94"/>
      <c r="B21" s="80"/>
      <c r="C21" s="90"/>
      <c r="D21" s="91"/>
      <c r="E21" s="90"/>
      <c r="F21" s="91"/>
      <c r="G21" s="90"/>
      <c r="H21" s="91"/>
      <c r="I21" s="90"/>
      <c r="J21" s="91"/>
      <c r="K21" s="90"/>
      <c r="L21" s="116"/>
      <c r="M21" s="116"/>
      <c r="N21" s="116"/>
      <c r="O21" s="116"/>
      <c r="P21" s="116"/>
      <c r="Q21" s="116"/>
      <c r="R21" s="91"/>
      <c r="S21" s="99"/>
      <c r="T21" s="92"/>
      <c r="U21" s="92"/>
      <c r="V21" s="92"/>
      <c r="W21" s="92"/>
      <c r="X21" s="92"/>
      <c r="Y21" s="92"/>
      <c r="Z21" s="93"/>
      <c r="AA21" s="1"/>
    </row>
    <row r="22" spans="1:27" s="1" customFormat="1" ht="19.5" thickBot="1">
      <c r="A22" s="49">
        <f>S16+1</f>
        <v>44570</v>
      </c>
      <c r="B22" s="50"/>
      <c r="C22" s="70">
        <f>A22+1</f>
        <v>44571</v>
      </c>
      <c r="D22" s="71"/>
      <c r="E22" s="70">
        <f>C22+1</f>
        <v>44572</v>
      </c>
      <c r="F22" s="71"/>
      <c r="G22" s="70">
        <f>E22+1</f>
        <v>44573</v>
      </c>
      <c r="H22" s="71"/>
      <c r="I22" s="70">
        <f>G22+1</f>
        <v>44574</v>
      </c>
      <c r="J22" s="71"/>
      <c r="K22" s="95">
        <f>I22+1</f>
        <v>44575</v>
      </c>
      <c r="L22" s="96"/>
      <c r="M22" s="97"/>
      <c r="N22" s="97"/>
      <c r="O22" s="97"/>
      <c r="P22" s="97"/>
      <c r="Q22" s="97"/>
      <c r="R22" s="98"/>
      <c r="S22" s="83">
        <f>K22+1</f>
        <v>44576</v>
      </c>
      <c r="T22" s="83"/>
      <c r="U22" s="84"/>
      <c r="V22" s="84"/>
      <c r="W22" s="84"/>
      <c r="X22" s="84"/>
      <c r="Y22" s="84"/>
      <c r="Z22" s="85"/>
    </row>
    <row r="23" spans="1:27" s="1" customFormat="1">
      <c r="A23" s="94"/>
      <c r="B23" s="81"/>
      <c r="C23" s="86"/>
      <c r="D23" s="86"/>
      <c r="E23" s="86"/>
      <c r="F23" s="86"/>
      <c r="G23" s="86"/>
      <c r="H23" s="86"/>
      <c r="I23" s="86"/>
      <c r="J23" s="86"/>
      <c r="K23" s="86"/>
      <c r="L23" s="86"/>
      <c r="M23" s="86"/>
      <c r="N23" s="86"/>
      <c r="O23" s="86"/>
      <c r="P23" s="86"/>
      <c r="Q23" s="86"/>
      <c r="R23" s="86"/>
      <c r="S23" s="80"/>
      <c r="T23" s="81"/>
      <c r="U23" s="81"/>
      <c r="V23" s="81"/>
      <c r="W23" s="81"/>
      <c r="X23" s="81"/>
      <c r="Y23" s="81"/>
      <c r="Z23" s="82"/>
    </row>
    <row r="24" spans="1:27" s="1" customFormat="1">
      <c r="A24" s="94"/>
      <c r="B24" s="81"/>
      <c r="C24" s="89"/>
      <c r="D24" s="89"/>
      <c r="E24" s="89"/>
      <c r="F24" s="89"/>
      <c r="G24" s="89"/>
      <c r="H24" s="89"/>
      <c r="I24" s="89"/>
      <c r="J24" s="89"/>
      <c r="K24" s="89"/>
      <c r="L24" s="89"/>
      <c r="M24" s="89"/>
      <c r="N24" s="89"/>
      <c r="O24" s="89"/>
      <c r="P24" s="89"/>
      <c r="Q24" s="89"/>
      <c r="R24" s="89"/>
      <c r="S24" s="80"/>
      <c r="T24" s="81"/>
      <c r="U24" s="81"/>
      <c r="V24" s="81"/>
      <c r="W24" s="81"/>
      <c r="X24" s="81"/>
      <c r="Y24" s="81"/>
      <c r="Z24" s="82"/>
    </row>
    <row r="25" spans="1:27" s="1" customFormat="1">
      <c r="A25" s="94"/>
      <c r="B25" s="81"/>
      <c r="C25" s="89"/>
      <c r="D25" s="89"/>
      <c r="E25" s="89"/>
      <c r="F25" s="89"/>
      <c r="G25" s="89"/>
      <c r="H25" s="89"/>
      <c r="I25" s="89"/>
      <c r="J25" s="89"/>
      <c r="K25" s="89"/>
      <c r="L25" s="89"/>
      <c r="M25" s="89"/>
      <c r="N25" s="89"/>
      <c r="O25" s="89"/>
      <c r="P25" s="89"/>
      <c r="Q25" s="89"/>
      <c r="R25" s="89"/>
      <c r="S25" s="80"/>
      <c r="T25" s="81"/>
      <c r="U25" s="81"/>
      <c r="V25" s="81"/>
      <c r="W25" s="81"/>
      <c r="X25" s="81"/>
      <c r="Y25" s="81"/>
      <c r="Z25" s="82"/>
    </row>
    <row r="26" spans="1:27" s="1" customFormat="1">
      <c r="A26" s="94"/>
      <c r="B26" s="81"/>
      <c r="C26" s="89"/>
      <c r="D26" s="89"/>
      <c r="E26" s="89"/>
      <c r="F26" s="89"/>
      <c r="G26" s="89"/>
      <c r="H26" s="89"/>
      <c r="I26" s="89"/>
      <c r="J26" s="89"/>
      <c r="K26" s="89"/>
      <c r="L26" s="89"/>
      <c r="M26" s="89"/>
      <c r="N26" s="89"/>
      <c r="O26" s="89"/>
      <c r="P26" s="89"/>
      <c r="Q26" s="89"/>
      <c r="R26" s="89"/>
      <c r="S26" s="80"/>
      <c r="T26" s="81"/>
      <c r="U26" s="81"/>
      <c r="V26" s="81"/>
      <c r="W26" s="81"/>
      <c r="X26" s="81"/>
      <c r="Y26" s="81"/>
      <c r="Z26" s="82"/>
    </row>
    <row r="27" spans="1:27" s="2" customFormat="1" ht="13.5" thickBot="1">
      <c r="A27" s="94"/>
      <c r="B27" s="80"/>
      <c r="C27" s="109"/>
      <c r="D27" s="109"/>
      <c r="E27" s="109"/>
      <c r="F27" s="109"/>
      <c r="G27" s="109"/>
      <c r="H27" s="109"/>
      <c r="I27" s="109"/>
      <c r="J27" s="109"/>
      <c r="K27" s="109"/>
      <c r="L27" s="109"/>
      <c r="M27" s="109"/>
      <c r="N27" s="109"/>
      <c r="O27" s="109"/>
      <c r="P27" s="109"/>
      <c r="Q27" s="109"/>
      <c r="R27" s="109"/>
      <c r="S27" s="92"/>
      <c r="T27" s="92"/>
      <c r="U27" s="92"/>
      <c r="V27" s="92"/>
      <c r="W27" s="92"/>
      <c r="X27" s="92"/>
      <c r="Y27" s="92"/>
      <c r="Z27" s="93"/>
      <c r="AA27" s="1"/>
    </row>
    <row r="28" spans="1:27" s="1" customFormat="1" ht="19.5" thickBot="1">
      <c r="A28" s="53">
        <f>S22+1</f>
        <v>44577</v>
      </c>
      <c r="B28" s="50"/>
      <c r="C28" s="70">
        <f>A28+1</f>
        <v>44578</v>
      </c>
      <c r="D28" s="71"/>
      <c r="E28" s="70">
        <f>C28+1</f>
        <v>44579</v>
      </c>
      <c r="F28" s="71"/>
      <c r="G28" s="70">
        <f>E28+1</f>
        <v>44580</v>
      </c>
      <c r="H28" s="71"/>
      <c r="I28" s="70">
        <f>G28+1</f>
        <v>44581</v>
      </c>
      <c r="J28" s="71"/>
      <c r="K28" s="95">
        <f>I28+1</f>
        <v>44582</v>
      </c>
      <c r="L28" s="96"/>
      <c r="M28" s="97"/>
      <c r="N28" s="97"/>
      <c r="O28" s="97"/>
      <c r="P28" s="97"/>
      <c r="Q28" s="97"/>
      <c r="R28" s="98"/>
      <c r="S28" s="83">
        <f>K28+1</f>
        <v>44583</v>
      </c>
      <c r="T28" s="83"/>
      <c r="U28" s="84"/>
      <c r="V28" s="84"/>
      <c r="W28" s="84"/>
      <c r="X28" s="84"/>
      <c r="Y28" s="84"/>
      <c r="Z28" s="85"/>
    </row>
    <row r="29" spans="1:27" s="1" customFormat="1" ht="12.75" customHeight="1">
      <c r="A29" s="94"/>
      <c r="B29" s="81"/>
      <c r="C29" s="86"/>
      <c r="D29" s="86"/>
      <c r="E29" s="112" t="s">
        <v>14</v>
      </c>
      <c r="F29" s="113"/>
      <c r="G29" s="86"/>
      <c r="H29" s="86"/>
      <c r="I29" s="86"/>
      <c r="J29" s="86"/>
      <c r="K29" s="86"/>
      <c r="L29" s="86"/>
      <c r="M29" s="86"/>
      <c r="N29" s="86"/>
      <c r="O29" s="86"/>
      <c r="P29" s="86"/>
      <c r="Q29" s="86"/>
      <c r="R29" s="86"/>
      <c r="S29" s="80"/>
      <c r="T29" s="81"/>
      <c r="U29" s="81"/>
      <c r="V29" s="81"/>
      <c r="W29" s="81"/>
      <c r="X29" s="81"/>
      <c r="Y29" s="81"/>
      <c r="Z29" s="82"/>
    </row>
    <row r="30" spans="1:27" s="1" customFormat="1" ht="21.75" customHeight="1">
      <c r="A30" s="94"/>
      <c r="B30" s="81"/>
      <c r="C30" s="89"/>
      <c r="D30" s="89"/>
      <c r="E30" s="114"/>
      <c r="F30" s="115"/>
      <c r="G30" s="89"/>
      <c r="H30" s="89"/>
      <c r="I30" s="89"/>
      <c r="J30" s="89"/>
      <c r="K30" s="89"/>
      <c r="L30" s="89"/>
      <c r="M30" s="89"/>
      <c r="N30" s="89"/>
      <c r="O30" s="89"/>
      <c r="P30" s="89"/>
      <c r="Q30" s="89"/>
      <c r="R30" s="89"/>
      <c r="S30" s="80"/>
      <c r="T30" s="81"/>
      <c r="U30" s="81"/>
      <c r="V30" s="81"/>
      <c r="W30" s="81"/>
      <c r="X30" s="81"/>
      <c r="Y30" s="81"/>
      <c r="Z30" s="82"/>
    </row>
    <row r="31" spans="1:27" s="1" customFormat="1">
      <c r="A31" s="94"/>
      <c r="B31" s="81"/>
      <c r="C31" s="89"/>
      <c r="D31" s="89"/>
      <c r="E31" s="110" t="s">
        <v>13</v>
      </c>
      <c r="F31" s="111"/>
      <c r="G31" s="89"/>
      <c r="H31" s="89"/>
      <c r="I31" s="89"/>
      <c r="J31" s="89"/>
      <c r="K31" s="89"/>
      <c r="L31" s="89"/>
      <c r="M31" s="89"/>
      <c r="N31" s="89"/>
      <c r="O31" s="89"/>
      <c r="P31" s="89"/>
      <c r="Q31" s="89"/>
      <c r="R31" s="89"/>
      <c r="S31" s="80"/>
      <c r="T31" s="81"/>
      <c r="U31" s="81"/>
      <c r="V31" s="81"/>
      <c r="W31" s="81"/>
      <c r="X31" s="81"/>
      <c r="Y31" s="81"/>
      <c r="Z31" s="82"/>
    </row>
    <row r="32" spans="1:27" s="1" customFormat="1">
      <c r="A32" s="94"/>
      <c r="B32" s="81"/>
      <c r="C32" s="89"/>
      <c r="D32" s="89"/>
      <c r="E32" s="89"/>
      <c r="F32" s="89"/>
      <c r="G32" s="89"/>
      <c r="H32" s="89"/>
      <c r="I32" s="89"/>
      <c r="J32" s="89"/>
      <c r="K32" s="89"/>
      <c r="L32" s="89"/>
      <c r="M32" s="89"/>
      <c r="N32" s="89"/>
      <c r="O32" s="89"/>
      <c r="P32" s="89"/>
      <c r="Q32" s="89"/>
      <c r="R32" s="89"/>
      <c r="S32" s="80"/>
      <c r="T32" s="81"/>
      <c r="U32" s="81"/>
      <c r="V32" s="81"/>
      <c r="W32" s="81"/>
      <c r="X32" s="81"/>
      <c r="Y32" s="81"/>
      <c r="Z32" s="82"/>
    </row>
    <row r="33" spans="1:27" s="2" customFormat="1" ht="13.5" thickBot="1">
      <c r="A33" s="94"/>
      <c r="B33" s="80"/>
      <c r="C33" s="109"/>
      <c r="D33" s="109"/>
      <c r="E33" s="109"/>
      <c r="F33" s="109"/>
      <c r="G33" s="109"/>
      <c r="H33" s="109"/>
      <c r="I33" s="109"/>
      <c r="J33" s="109"/>
      <c r="K33" s="109"/>
      <c r="L33" s="109"/>
      <c r="M33" s="109"/>
      <c r="N33" s="109"/>
      <c r="O33" s="109"/>
      <c r="P33" s="109"/>
      <c r="Q33" s="109"/>
      <c r="R33" s="109"/>
      <c r="S33" s="92"/>
      <c r="T33" s="92"/>
      <c r="U33" s="92"/>
      <c r="V33" s="92"/>
      <c r="W33" s="92"/>
      <c r="X33" s="92"/>
      <c r="Y33" s="92"/>
      <c r="Z33" s="93"/>
      <c r="AA33" s="1"/>
    </row>
    <row r="34" spans="1:27" s="1" customFormat="1" ht="19.5" thickBot="1">
      <c r="A34" s="49">
        <f>S28+1</f>
        <v>44584</v>
      </c>
      <c r="B34" s="50"/>
      <c r="C34" s="70">
        <f>A34+1</f>
        <v>44585</v>
      </c>
      <c r="D34" s="71"/>
      <c r="E34" s="70">
        <f>C34+1</f>
        <v>44586</v>
      </c>
      <c r="F34" s="71"/>
      <c r="G34" s="70">
        <f>E34+1</f>
        <v>44587</v>
      </c>
      <c r="H34" s="71"/>
      <c r="I34" s="70">
        <f>G34+1</f>
        <v>44588</v>
      </c>
      <c r="J34" s="71"/>
      <c r="K34" s="95">
        <f>I34+1</f>
        <v>44589</v>
      </c>
      <c r="L34" s="96"/>
      <c r="M34" s="97"/>
      <c r="N34" s="97"/>
      <c r="O34" s="97"/>
      <c r="P34" s="97"/>
      <c r="Q34" s="97"/>
      <c r="R34" s="98"/>
      <c r="S34" s="103">
        <f>K34+1</f>
        <v>44590</v>
      </c>
      <c r="T34" s="103"/>
      <c r="U34" s="84"/>
      <c r="V34" s="84"/>
      <c r="W34" s="84"/>
      <c r="X34" s="84"/>
      <c r="Y34" s="84"/>
      <c r="Z34" s="85"/>
    </row>
    <row r="35" spans="1:27" s="1" customFormat="1">
      <c r="A35" s="94"/>
      <c r="B35" s="81"/>
      <c r="C35" s="86"/>
      <c r="D35" s="86"/>
      <c r="E35" s="86"/>
      <c r="F35" s="86"/>
      <c r="G35" s="86"/>
      <c r="H35" s="86"/>
      <c r="I35" s="86"/>
      <c r="J35" s="86"/>
      <c r="K35" s="108"/>
      <c r="L35" s="108"/>
      <c r="M35" s="108"/>
      <c r="N35" s="108"/>
      <c r="O35" s="108"/>
      <c r="P35" s="108"/>
      <c r="Q35" s="108"/>
      <c r="R35" s="108"/>
      <c r="S35" s="80"/>
      <c r="T35" s="81"/>
      <c r="U35" s="81"/>
      <c r="V35" s="81"/>
      <c r="W35" s="81"/>
      <c r="X35" s="81"/>
      <c r="Y35" s="81"/>
      <c r="Z35" s="82"/>
    </row>
    <row r="36" spans="1:27" s="1" customFormat="1">
      <c r="A36" s="94"/>
      <c r="B36" s="81"/>
      <c r="C36" s="87"/>
      <c r="D36" s="87"/>
      <c r="E36" s="87"/>
      <c r="F36" s="87"/>
      <c r="G36" s="87"/>
      <c r="H36" s="87"/>
      <c r="I36" s="87"/>
      <c r="J36" s="87"/>
      <c r="K36" s="87"/>
      <c r="L36" s="87"/>
      <c r="M36" s="87"/>
      <c r="N36" s="87"/>
      <c r="O36" s="87"/>
      <c r="P36" s="87"/>
      <c r="Q36" s="87"/>
      <c r="R36" s="87"/>
      <c r="S36" s="80"/>
      <c r="T36" s="81"/>
      <c r="U36" s="81"/>
      <c r="V36" s="81"/>
      <c r="W36" s="81"/>
      <c r="X36" s="81"/>
      <c r="Y36" s="81"/>
      <c r="Z36" s="82"/>
    </row>
    <row r="37" spans="1:27" s="1" customFormat="1">
      <c r="A37" s="94"/>
      <c r="B37" s="81"/>
      <c r="C37" s="87"/>
      <c r="D37" s="87"/>
      <c r="E37" s="87"/>
      <c r="F37" s="87"/>
      <c r="G37" s="87"/>
      <c r="H37" s="87"/>
      <c r="I37" s="87"/>
      <c r="J37" s="87"/>
      <c r="K37" s="87"/>
      <c r="L37" s="87"/>
      <c r="M37" s="87"/>
      <c r="N37" s="87"/>
      <c r="O37" s="87"/>
      <c r="P37" s="87"/>
      <c r="Q37" s="87"/>
      <c r="R37" s="87"/>
      <c r="S37" s="80"/>
      <c r="T37" s="81"/>
      <c r="U37" s="81"/>
      <c r="V37" s="81"/>
      <c r="W37" s="81"/>
      <c r="X37" s="81"/>
      <c r="Y37" s="81"/>
      <c r="Z37" s="82"/>
    </row>
    <row r="38" spans="1:27" s="1" customFormat="1">
      <c r="A38" s="94"/>
      <c r="B38" s="81"/>
      <c r="C38" s="87"/>
      <c r="D38" s="87"/>
      <c r="E38" s="87"/>
      <c r="F38" s="87"/>
      <c r="G38" s="87"/>
      <c r="H38" s="87"/>
      <c r="I38" s="87"/>
      <c r="J38" s="87"/>
      <c r="K38" s="87"/>
      <c r="L38" s="87"/>
      <c r="M38" s="87"/>
      <c r="N38" s="87"/>
      <c r="O38" s="87"/>
      <c r="P38" s="87"/>
      <c r="Q38" s="87"/>
      <c r="R38" s="87"/>
      <c r="S38" s="80"/>
      <c r="T38" s="81"/>
      <c r="U38" s="81"/>
      <c r="V38" s="81"/>
      <c r="W38" s="81"/>
      <c r="X38" s="81"/>
      <c r="Y38" s="81"/>
      <c r="Z38" s="82"/>
    </row>
    <row r="39" spans="1:27" s="2" customFormat="1">
      <c r="A39" s="99"/>
      <c r="B39" s="92"/>
      <c r="C39" s="87"/>
      <c r="D39" s="87"/>
      <c r="E39" s="87"/>
      <c r="F39" s="87"/>
      <c r="G39" s="87"/>
      <c r="H39" s="87"/>
      <c r="I39" s="87"/>
      <c r="J39" s="87"/>
      <c r="K39" s="87"/>
      <c r="L39" s="87"/>
      <c r="M39" s="87"/>
      <c r="N39" s="87"/>
      <c r="O39" s="87"/>
      <c r="P39" s="87"/>
      <c r="Q39" s="87"/>
      <c r="R39" s="87"/>
      <c r="S39" s="92"/>
      <c r="T39" s="92"/>
      <c r="U39" s="92"/>
      <c r="V39" s="92"/>
      <c r="W39" s="92"/>
      <c r="X39" s="92"/>
      <c r="Y39" s="92"/>
      <c r="Z39" s="93"/>
      <c r="AA39" s="1"/>
    </row>
    <row r="40" spans="1:27" ht="18.75">
      <c r="A40" s="40">
        <f>S34+1</f>
        <v>44591</v>
      </c>
      <c r="B40" s="25"/>
      <c r="C40" s="42">
        <f>A40+1</f>
        <v>44592</v>
      </c>
      <c r="D40" s="43"/>
      <c r="E40" s="47" t="s">
        <v>8</v>
      </c>
      <c r="F40" s="195" t="s">
        <v>15</v>
      </c>
      <c r="G40" s="195"/>
      <c r="H40" s="195"/>
      <c r="I40" s="195"/>
      <c r="J40" s="195"/>
      <c r="K40" s="195"/>
      <c r="L40" s="195"/>
      <c r="M40" s="195"/>
      <c r="N40" s="195"/>
      <c r="O40" s="195"/>
      <c r="P40" s="195"/>
      <c r="Q40" s="195"/>
      <c r="R40" s="195"/>
      <c r="S40" s="195"/>
      <c r="T40" s="195"/>
      <c r="U40" s="195"/>
      <c r="V40" s="195"/>
      <c r="W40" s="195"/>
      <c r="X40" s="195"/>
      <c r="Y40" s="195"/>
      <c r="Z40" s="196"/>
    </row>
    <row r="41" spans="1:27">
      <c r="A41" s="104"/>
      <c r="B41" s="105"/>
      <c r="C41" s="89"/>
      <c r="D41" s="89"/>
      <c r="E41" s="64"/>
      <c r="F41" s="195"/>
      <c r="G41" s="195"/>
      <c r="H41" s="195"/>
      <c r="I41" s="195"/>
      <c r="J41" s="195"/>
      <c r="K41" s="195"/>
      <c r="L41" s="195"/>
      <c r="M41" s="195"/>
      <c r="N41" s="195"/>
      <c r="O41" s="195"/>
      <c r="P41" s="195"/>
      <c r="Q41" s="195"/>
      <c r="R41" s="195"/>
      <c r="S41" s="195"/>
      <c r="T41" s="195"/>
      <c r="U41" s="195"/>
      <c r="V41" s="195"/>
      <c r="W41" s="195"/>
      <c r="X41" s="195"/>
      <c r="Y41" s="195"/>
      <c r="Z41" s="196"/>
    </row>
    <row r="42" spans="1:27">
      <c r="A42" s="104"/>
      <c r="B42" s="105"/>
      <c r="C42" s="89"/>
      <c r="D42" s="89"/>
      <c r="E42" s="64"/>
      <c r="F42" s="6"/>
      <c r="G42" s="6"/>
      <c r="H42" s="6"/>
      <c r="I42" s="6"/>
      <c r="J42" s="6"/>
      <c r="K42" s="6"/>
      <c r="L42" s="6"/>
      <c r="M42" s="6"/>
      <c r="N42" s="6"/>
      <c r="O42" s="6"/>
      <c r="P42" s="6"/>
      <c r="Q42" s="6"/>
      <c r="R42" s="6"/>
      <c r="S42" s="6"/>
      <c r="T42" s="6"/>
      <c r="U42" s="6"/>
      <c r="V42" s="6"/>
      <c r="W42" s="6"/>
      <c r="X42" s="6"/>
      <c r="Y42" s="6"/>
      <c r="Z42" s="7"/>
    </row>
    <row r="43" spans="1:27">
      <c r="A43" s="104"/>
      <c r="B43" s="105"/>
      <c r="C43" s="89"/>
      <c r="D43" s="89"/>
      <c r="E43" s="64"/>
      <c r="F43" s="6"/>
      <c r="G43" s="6"/>
      <c r="H43" s="6"/>
      <c r="I43" s="6"/>
      <c r="J43" s="6"/>
      <c r="K43" s="6"/>
      <c r="L43" s="6"/>
      <c r="M43" s="6"/>
      <c r="N43" s="6"/>
      <c r="O43" s="6"/>
      <c r="P43" s="6"/>
      <c r="Q43" s="6"/>
      <c r="R43" s="6"/>
      <c r="S43" s="6"/>
      <c r="T43" s="6"/>
      <c r="U43" s="6"/>
      <c r="V43" s="6"/>
      <c r="W43" s="6"/>
      <c r="X43" s="6"/>
      <c r="Y43" s="6"/>
      <c r="Z43" s="7"/>
    </row>
    <row r="44" spans="1:27">
      <c r="A44" s="104"/>
      <c r="B44" s="105"/>
      <c r="C44" s="89"/>
      <c r="D44" s="89"/>
      <c r="E44" s="64"/>
      <c r="F44" s="6"/>
      <c r="G44" s="6"/>
      <c r="H44" s="6"/>
      <c r="I44" s="6"/>
      <c r="J44" s="6"/>
      <c r="K44" s="122"/>
      <c r="L44" s="122"/>
      <c r="M44" s="122"/>
      <c r="N44" s="122"/>
      <c r="O44" s="122"/>
      <c r="P44" s="122"/>
      <c r="Q44" s="122"/>
      <c r="R44" s="122"/>
      <c r="S44" s="122"/>
      <c r="T44" s="122"/>
      <c r="U44" s="122"/>
      <c r="V44" s="122"/>
      <c r="W44" s="122"/>
      <c r="X44" s="122"/>
      <c r="Y44" s="122"/>
      <c r="Z44" s="123"/>
    </row>
    <row r="45" spans="1:27" s="1" customFormat="1">
      <c r="A45" s="106"/>
      <c r="B45" s="107"/>
      <c r="C45" s="89"/>
      <c r="D45" s="89"/>
      <c r="E45" s="65"/>
      <c r="F45" s="30"/>
      <c r="G45" s="30"/>
      <c r="H45" s="30"/>
      <c r="I45" s="30"/>
      <c r="J45" s="30"/>
      <c r="K45" s="119"/>
      <c r="L45" s="120"/>
      <c r="M45" s="120"/>
      <c r="N45" s="120"/>
      <c r="O45" s="120"/>
      <c r="P45" s="120"/>
      <c r="Q45" s="120"/>
      <c r="R45" s="120"/>
      <c r="S45" s="120"/>
      <c r="T45" s="120"/>
      <c r="U45" s="120"/>
      <c r="V45" s="120"/>
      <c r="W45" s="120"/>
      <c r="X45" s="120"/>
      <c r="Y45" s="120"/>
      <c r="Z45" s="121"/>
    </row>
  </sheetData>
  <mergeCells count="218">
    <mergeCell ref="F40:Z41"/>
    <mergeCell ref="D8:J8"/>
    <mergeCell ref="A1:J7"/>
    <mergeCell ref="K45:Z45"/>
    <mergeCell ref="K44:Z44"/>
    <mergeCell ref="A11:B11"/>
    <mergeCell ref="C11:D11"/>
    <mergeCell ref="E11:F11"/>
    <mergeCell ref="G11:H11"/>
    <mergeCell ref="K11:R11"/>
    <mergeCell ref="S11:Z11"/>
    <mergeCell ref="A9:B9"/>
    <mergeCell ref="C9:D9"/>
    <mergeCell ref="E9:F9"/>
    <mergeCell ref="G9:H9"/>
    <mergeCell ref="K9:R9"/>
    <mergeCell ref="K1:Q1"/>
    <mergeCell ref="S1:Y1"/>
    <mergeCell ref="S9:Z9"/>
    <mergeCell ref="I9:J9"/>
    <mergeCell ref="A13:B13"/>
    <mergeCell ref="C13:D13"/>
    <mergeCell ref="E13:F13"/>
    <mergeCell ref="G13:H13"/>
    <mergeCell ref="K13:R13"/>
    <mergeCell ref="A12:B12"/>
    <mergeCell ref="C12:D12"/>
    <mergeCell ref="E12:F12"/>
    <mergeCell ref="G12:H12"/>
    <mergeCell ref="K12:R12"/>
    <mergeCell ref="A18:B18"/>
    <mergeCell ref="C18:D18"/>
    <mergeCell ref="E18:F18"/>
    <mergeCell ref="G18:H18"/>
    <mergeCell ref="K18:R18"/>
    <mergeCell ref="A15:B15"/>
    <mergeCell ref="C15:D15"/>
    <mergeCell ref="E15:F15"/>
    <mergeCell ref="G15:H15"/>
    <mergeCell ref="K15:R15"/>
    <mergeCell ref="A17:B17"/>
    <mergeCell ref="C17:D17"/>
    <mergeCell ref="E17:F17"/>
    <mergeCell ref="G17:H17"/>
    <mergeCell ref="K17:R17"/>
    <mergeCell ref="I12:J12"/>
    <mergeCell ref="I13:J13"/>
    <mergeCell ref="I14:J14"/>
    <mergeCell ref="A20:B20"/>
    <mergeCell ref="C20:D20"/>
    <mergeCell ref="E20:F20"/>
    <mergeCell ref="G20:H20"/>
    <mergeCell ref="K20:R20"/>
    <mergeCell ref="A19:B19"/>
    <mergeCell ref="C19:D19"/>
    <mergeCell ref="E19:F19"/>
    <mergeCell ref="G19:H19"/>
    <mergeCell ref="K19:R19"/>
    <mergeCell ref="A23:B23"/>
    <mergeCell ref="C23:D23"/>
    <mergeCell ref="E23:F23"/>
    <mergeCell ref="G23:H23"/>
    <mergeCell ref="K23:R23"/>
    <mergeCell ref="S23:Z23"/>
    <mergeCell ref="A21:B21"/>
    <mergeCell ref="C21:D21"/>
    <mergeCell ref="E21:F21"/>
    <mergeCell ref="G21:H21"/>
    <mergeCell ref="K21:R21"/>
    <mergeCell ref="S22:T22"/>
    <mergeCell ref="U22:Z22"/>
    <mergeCell ref="M22:R22"/>
    <mergeCell ref="A25:B25"/>
    <mergeCell ref="C25:D25"/>
    <mergeCell ref="E25:F25"/>
    <mergeCell ref="G25:H25"/>
    <mergeCell ref="K25:R25"/>
    <mergeCell ref="S25:Z25"/>
    <mergeCell ref="A24:B24"/>
    <mergeCell ref="C24:D24"/>
    <mergeCell ref="E24:F24"/>
    <mergeCell ref="G24:H24"/>
    <mergeCell ref="K24:R24"/>
    <mergeCell ref="A27:B27"/>
    <mergeCell ref="C27:D27"/>
    <mergeCell ref="E27:F27"/>
    <mergeCell ref="G27:H27"/>
    <mergeCell ref="K27:R27"/>
    <mergeCell ref="S27:Z27"/>
    <mergeCell ref="A26:B26"/>
    <mergeCell ref="C26:D26"/>
    <mergeCell ref="E26:F26"/>
    <mergeCell ref="G26:H26"/>
    <mergeCell ref="K26:R26"/>
    <mergeCell ref="I26:J26"/>
    <mergeCell ref="I27:J27"/>
    <mergeCell ref="A30:B30"/>
    <mergeCell ref="C30:D30"/>
    <mergeCell ref="G30:H30"/>
    <mergeCell ref="K30:R30"/>
    <mergeCell ref="S30:Z30"/>
    <mergeCell ref="A29:B29"/>
    <mergeCell ref="C29:D29"/>
    <mergeCell ref="G29:H29"/>
    <mergeCell ref="K29:R29"/>
    <mergeCell ref="I29:J29"/>
    <mergeCell ref="I30:J30"/>
    <mergeCell ref="E29:F30"/>
    <mergeCell ref="C33:D33"/>
    <mergeCell ref="E33:F33"/>
    <mergeCell ref="G33:H33"/>
    <mergeCell ref="K33:R33"/>
    <mergeCell ref="K32:R32"/>
    <mergeCell ref="S32:Z32"/>
    <mergeCell ref="A31:B31"/>
    <mergeCell ref="C31:D31"/>
    <mergeCell ref="E31:F31"/>
    <mergeCell ref="G31:H31"/>
    <mergeCell ref="K31:R31"/>
    <mergeCell ref="I31:J31"/>
    <mergeCell ref="I32:J32"/>
    <mergeCell ref="I33:J33"/>
    <mergeCell ref="A39:B39"/>
    <mergeCell ref="C39:D39"/>
    <mergeCell ref="A35:B35"/>
    <mergeCell ref="C35:D35"/>
    <mergeCell ref="E35:F35"/>
    <mergeCell ref="G35:H35"/>
    <mergeCell ref="K35:R35"/>
    <mergeCell ref="S35:Z35"/>
    <mergeCell ref="C37:D37"/>
    <mergeCell ref="E37:F37"/>
    <mergeCell ref="G37:H37"/>
    <mergeCell ref="K37:R37"/>
    <mergeCell ref="S37:Z37"/>
    <mergeCell ref="A36:B36"/>
    <mergeCell ref="C36:D36"/>
    <mergeCell ref="E36:F36"/>
    <mergeCell ref="G36:H36"/>
    <mergeCell ref="K36:R36"/>
    <mergeCell ref="E39:F39"/>
    <mergeCell ref="G39:H39"/>
    <mergeCell ref="K39:R39"/>
    <mergeCell ref="S39:Z39"/>
    <mergeCell ref="A38:B38"/>
    <mergeCell ref="C38:D38"/>
    <mergeCell ref="A43:B43"/>
    <mergeCell ref="C43:D43"/>
    <mergeCell ref="A44:B44"/>
    <mergeCell ref="C44:D44"/>
    <mergeCell ref="A45:B45"/>
    <mergeCell ref="C45:D45"/>
    <mergeCell ref="A41:B41"/>
    <mergeCell ref="C41:D41"/>
    <mergeCell ref="A42:B42"/>
    <mergeCell ref="C42:D42"/>
    <mergeCell ref="E38:F38"/>
    <mergeCell ref="G38:H38"/>
    <mergeCell ref="K38:R38"/>
    <mergeCell ref="S36:Z36"/>
    <mergeCell ref="A37:B37"/>
    <mergeCell ref="S38:Z38"/>
    <mergeCell ref="A14:B14"/>
    <mergeCell ref="C14:D14"/>
    <mergeCell ref="E14:F14"/>
    <mergeCell ref="G14:H14"/>
    <mergeCell ref="K14:R14"/>
    <mergeCell ref="S34:T34"/>
    <mergeCell ref="U34:Z34"/>
    <mergeCell ref="K28:L28"/>
    <mergeCell ref="M28:R28"/>
    <mergeCell ref="K34:L34"/>
    <mergeCell ref="M34:R34"/>
    <mergeCell ref="S33:Z33"/>
    <mergeCell ref="S31:Z31"/>
    <mergeCell ref="A32:B32"/>
    <mergeCell ref="C32:D32"/>
    <mergeCell ref="E32:F32"/>
    <mergeCell ref="G32:H32"/>
    <mergeCell ref="A33:B33"/>
    <mergeCell ref="K10:L10"/>
    <mergeCell ref="M10:R10"/>
    <mergeCell ref="K16:L16"/>
    <mergeCell ref="M16:R16"/>
    <mergeCell ref="K22:L22"/>
    <mergeCell ref="S12:Z12"/>
    <mergeCell ref="S29:Z29"/>
    <mergeCell ref="S26:Z26"/>
    <mergeCell ref="S24:Z24"/>
    <mergeCell ref="S21:Z21"/>
    <mergeCell ref="S19:Z19"/>
    <mergeCell ref="S17:Z17"/>
    <mergeCell ref="S10:T10"/>
    <mergeCell ref="U10:Z10"/>
    <mergeCell ref="S16:T16"/>
    <mergeCell ref="U16:Z16"/>
    <mergeCell ref="S13:Z13"/>
    <mergeCell ref="I11:J11"/>
    <mergeCell ref="S14:Z14"/>
    <mergeCell ref="S28:T28"/>
    <mergeCell ref="U28:Z28"/>
    <mergeCell ref="I35:J35"/>
    <mergeCell ref="I36:J36"/>
    <mergeCell ref="I37:J37"/>
    <mergeCell ref="I38:J38"/>
    <mergeCell ref="I39:J39"/>
    <mergeCell ref="I15:J15"/>
    <mergeCell ref="I17:J17"/>
    <mergeCell ref="I18:J18"/>
    <mergeCell ref="I19:J19"/>
    <mergeCell ref="I20:J20"/>
    <mergeCell ref="I21:J21"/>
    <mergeCell ref="I23:J23"/>
    <mergeCell ref="I24:J24"/>
    <mergeCell ref="I25:J25"/>
    <mergeCell ref="S15:Z15"/>
    <mergeCell ref="S18:Z18"/>
    <mergeCell ref="S20:Z20"/>
  </mergeCells>
  <conditionalFormatting sqref="A10 C10 E10 G10 K10 S10 A16 C16 E16 G16 K16 S16 A22 C22 E22 G22 K22 S22 A28 C28 E28 G28 K28 S28 A34 C34 E34 G34 K34 S34 A40 C40 I10 I16 I22 I28 I34">
    <cfRule type="expression" dxfId="1" priority="65">
      <formula>MONTH(A10)&lt;&gt;MONTH($A$1)</formula>
    </cfRule>
    <cfRule type="expression" dxfId="0" priority="66">
      <formula>OR(WEEKDAY(A10,1)=1,WEEKDAY(A10,1)=7)</formula>
    </cfRule>
  </conditionalFormatting>
  <printOptions horizontalCentered="1"/>
  <pageMargins left="0.25" right="0.25" top="0.25" bottom="0.75" header="0.3" footer="0.3"/>
  <pageSetup scale="65" fitToHeight="0" orientation="landscape" r:id="rId1"/>
  <drawing r:id="rId2"/>
</worksheet>
</file>

<file path=xl/worksheets/sheet10.xml><?xml version="1.0" encoding="utf-8"?>
<worksheet xmlns="http://schemas.openxmlformats.org/spreadsheetml/2006/main" xmlns:r="http://schemas.openxmlformats.org/officeDocument/2006/relationships">
  <sheetPr>
    <tabColor theme="9" tint="0.39997558519241921"/>
  </sheetPr>
  <dimension ref="A1:AA45"/>
  <sheetViews>
    <sheetView showGridLines="0" showRuler="0" zoomScaleNormal="100" zoomScalePageLayoutView="85" workbookViewId="0">
      <selection activeCell="G19" sqref="G19:H19"/>
    </sheetView>
  </sheetViews>
  <sheetFormatPr baseColWidth="10" defaultColWidth="9.140625" defaultRowHeight="12.75"/>
  <cols>
    <col min="1" max="1" width="4.85546875" customWidth="1"/>
    <col min="2" max="2" width="13.7109375" customWidth="1"/>
    <col min="3" max="3" width="8.140625" customWidth="1"/>
    <col min="4" max="4" width="16.7109375" customWidth="1"/>
    <col min="5" max="5" width="7.42578125" customWidth="1"/>
    <col min="6" max="6" width="20.140625" customWidth="1"/>
    <col min="7" max="7" width="7.42578125" customWidth="1"/>
    <col min="8" max="8" width="16.85546875" customWidth="1"/>
    <col min="9" max="9" width="7.85546875" customWidth="1"/>
    <col min="10" max="10" width="15.28515625" customWidth="1"/>
    <col min="11" max="11" width="3.28515625" customWidth="1"/>
    <col min="12" max="12" width="3.5703125" customWidth="1"/>
    <col min="13" max="13" width="3.42578125" customWidth="1"/>
    <col min="14" max="14" width="3.7109375" customWidth="1"/>
    <col min="15" max="15" width="3" customWidth="1"/>
    <col min="16" max="16" width="4.140625" customWidth="1"/>
    <col min="17" max="17" width="2.42578125" customWidth="1"/>
    <col min="18" max="18" width="1.5703125" customWidth="1"/>
    <col min="19" max="25" width="2.42578125" customWidth="1"/>
    <col min="26" max="26" width="1.5703125" customWidth="1"/>
  </cols>
  <sheetData>
    <row r="1" spans="1:27" s="3" customFormat="1" ht="15" customHeight="1">
      <c r="A1" s="159">
        <f>DATE(Configuración!D5,Configuración!D7+9,1)</f>
        <v>44835</v>
      </c>
      <c r="B1" s="159"/>
      <c r="C1" s="159"/>
      <c r="D1" s="159"/>
      <c r="E1" s="159"/>
      <c r="F1" s="159"/>
      <c r="G1" s="159"/>
      <c r="H1" s="159"/>
      <c r="I1" s="159"/>
      <c r="J1" s="159"/>
      <c r="K1" s="158">
        <f>DATE(YEAR(A1),MONTH(A1)-1,1)</f>
        <v>44805</v>
      </c>
      <c r="L1" s="158"/>
      <c r="M1" s="158"/>
      <c r="N1" s="158"/>
      <c r="O1" s="158"/>
      <c r="P1" s="158"/>
      <c r="Q1" s="158"/>
      <c r="S1" s="158">
        <f>DATE(YEAR(A1),MONTH(A1)+1,1)</f>
        <v>44866</v>
      </c>
      <c r="T1" s="158"/>
      <c r="U1" s="158"/>
      <c r="V1" s="158"/>
      <c r="W1" s="158"/>
      <c r="X1" s="158"/>
      <c r="Y1" s="158"/>
    </row>
    <row r="2" spans="1:27" s="3" customFormat="1" ht="11.25" customHeight="1">
      <c r="A2" s="159"/>
      <c r="B2" s="159"/>
      <c r="C2" s="159"/>
      <c r="D2" s="159"/>
      <c r="E2" s="159"/>
      <c r="F2" s="159"/>
      <c r="G2" s="159"/>
      <c r="H2" s="159"/>
      <c r="I2" s="159"/>
      <c r="J2" s="159"/>
      <c r="K2" s="58" t="str">
        <f>INDEX({"Do";"Lu";"Ma";"Mi";"Ju";"Vi";"Sá"},1+MOD(start_day+1-2,7))</f>
        <v>Do</v>
      </c>
      <c r="L2" s="58" t="str">
        <f>INDEX({"Do";"Lu";"Ma";"Mi";"Ju";"Vi";"Sá"},1+MOD(start_day+2-2,7))</f>
        <v>Lu</v>
      </c>
      <c r="M2" s="58" t="str">
        <f>INDEX({"Do";"Lu";"Ma";"Mi";"Ju";"Vi";"Sá"},1+MOD(start_day+3-2,7))</f>
        <v>Ma</v>
      </c>
      <c r="N2" s="58" t="str">
        <f>INDEX({"Do";"Lu";"Ma";"Mi";"Ju";"Vi";"Sá"},1+MOD(start_day+4-2,7))</f>
        <v>Mi</v>
      </c>
      <c r="O2" s="58" t="str">
        <f>INDEX({"Do";"Lu";"Ma";"Mi";"Ju";"Vi";"Sá"},1+MOD(start_day+5-2,7))</f>
        <v>Ju</v>
      </c>
      <c r="P2" s="58" t="str">
        <f>INDEX({"Do";"Lu";"Ma";"Mi";"Ju";"Vi";"Sá"},1+MOD(start_day+6-2,7))</f>
        <v>Vi</v>
      </c>
      <c r="Q2" s="58" t="str">
        <f>INDEX({"Do";"Lu";"Ma";"Mi";"Ju";"Vi";"Sá"},1+MOD(start_day+7-2,7))</f>
        <v>Sá</v>
      </c>
      <c r="R2" s="59"/>
      <c r="S2" s="58" t="str">
        <f>INDEX({"Do";"Lu";"Ma";"Mi";"Ju";"Vi";"Sá"},1+MOD(start_day+1-2,7))</f>
        <v>Do</v>
      </c>
      <c r="T2" s="58" t="str">
        <f>INDEX({"Do";"Lu";"Ma";"Mi";"Ju";"Vi";"Sá"},1+MOD(start_day+2-2,7))</f>
        <v>Lu</v>
      </c>
      <c r="U2" s="58" t="str">
        <f>INDEX({"Do";"Lu";"Ma";"Mi";"Ju";"Vi";"Sá"},1+MOD(start_day+3-2,7))</f>
        <v>Ma</v>
      </c>
      <c r="V2" s="58" t="str">
        <f>INDEX({"Do";"Lu";"Ma";"Mi";"Ju";"Vi";"Sá"},1+MOD(start_day+4-2,7))</f>
        <v>Mi</v>
      </c>
      <c r="W2" s="58" t="str">
        <f>INDEX({"Do";"Lu";"Ma";"Mi";"Ju";"Vi";"Sá"},1+MOD(start_day+5-2,7))</f>
        <v>Ju</v>
      </c>
      <c r="X2" s="58" t="str">
        <f>INDEX({"Do";"Lu";"Ma";"Mi";"Ju";"Vi";"Sá"},1+MOD(start_day+6-2,7))</f>
        <v>Vi</v>
      </c>
      <c r="Y2" s="58" t="str">
        <f>INDEX({"Do";"Lu";"Ma";"Mi";"Ju";"Vi";"Sá"},1+MOD(start_day+7-2,7))</f>
        <v>Sá</v>
      </c>
    </row>
    <row r="3" spans="1:27" s="4" customFormat="1" ht="9" customHeight="1">
      <c r="A3" s="159"/>
      <c r="B3" s="159"/>
      <c r="C3" s="159"/>
      <c r="D3" s="159"/>
      <c r="E3" s="159"/>
      <c r="F3" s="159"/>
      <c r="G3" s="159"/>
      <c r="H3" s="159"/>
      <c r="I3" s="159"/>
      <c r="J3" s="159"/>
      <c r="K3" s="39" t="str">
        <f t="shared" ref="K3:Q8" si="0">IF(MONTH($K$1)&lt;&gt;MONTH($K$1-(WEEKDAY($K$1,1)-(start_day-1))-IF((WEEKDAY($K$1,1)-(start_day-1))&lt;=0,7,0)+(ROW(K3)-ROW($K$3))*7+(COLUMN(K3)-COLUMN($K$3)+1)),"",$K$1-(WEEKDAY($K$1,1)-(start_day-1))-IF((WEEKDAY($K$1,1)-(start_day-1))&lt;=0,7,0)+(ROW(K3)-ROW($K$3))*7+(COLUMN(K3)-COLUMN($K$3)+1))</f>
        <v/>
      </c>
      <c r="L3" s="39" t="str">
        <f t="shared" si="0"/>
        <v/>
      </c>
      <c r="M3" s="39" t="str">
        <f t="shared" si="0"/>
        <v/>
      </c>
      <c r="N3" s="39" t="str">
        <f t="shared" si="0"/>
        <v/>
      </c>
      <c r="O3" s="39">
        <f t="shared" si="0"/>
        <v>44805</v>
      </c>
      <c r="P3" s="39">
        <f t="shared" si="0"/>
        <v>44806</v>
      </c>
      <c r="Q3" s="39">
        <f t="shared" si="0"/>
        <v>44807</v>
      </c>
      <c r="R3" s="3"/>
      <c r="S3" s="39" t="str">
        <f t="shared" ref="S3:Y8" si="1">IF(MONTH($S$1)&lt;&gt;MONTH($S$1-(WEEKDAY($S$1,1)-(start_day-1))-IF((WEEKDAY($S$1,1)-(start_day-1))&lt;=0,7,0)+(ROW(S3)-ROW($S$3))*7+(COLUMN(S3)-COLUMN($S$3)+1)),"",$S$1-(WEEKDAY($S$1,1)-(start_day-1))-IF((WEEKDAY($S$1,1)-(start_day-1))&lt;=0,7,0)+(ROW(S3)-ROW($S$3))*7+(COLUMN(S3)-COLUMN($S$3)+1))</f>
        <v/>
      </c>
      <c r="T3" s="39" t="str">
        <f t="shared" si="1"/>
        <v/>
      </c>
      <c r="U3" s="39">
        <f t="shared" si="1"/>
        <v>44866</v>
      </c>
      <c r="V3" s="39">
        <f t="shared" si="1"/>
        <v>44867</v>
      </c>
      <c r="W3" s="39">
        <f t="shared" si="1"/>
        <v>44868</v>
      </c>
      <c r="X3" s="39">
        <f t="shared" si="1"/>
        <v>44869</v>
      </c>
      <c r="Y3" s="39">
        <f t="shared" si="1"/>
        <v>44870</v>
      </c>
    </row>
    <row r="4" spans="1:27" s="4" customFormat="1" ht="9" customHeight="1">
      <c r="A4" s="159"/>
      <c r="B4" s="159"/>
      <c r="C4" s="159"/>
      <c r="D4" s="159"/>
      <c r="E4" s="159"/>
      <c r="F4" s="159"/>
      <c r="G4" s="159"/>
      <c r="H4" s="159"/>
      <c r="I4" s="159"/>
      <c r="J4" s="159"/>
      <c r="K4" s="39">
        <f t="shared" si="0"/>
        <v>44808</v>
      </c>
      <c r="L4" s="39">
        <f t="shared" si="0"/>
        <v>44809</v>
      </c>
      <c r="M4" s="39">
        <f t="shared" si="0"/>
        <v>44810</v>
      </c>
      <c r="N4" s="39">
        <f t="shared" si="0"/>
        <v>44811</v>
      </c>
      <c r="O4" s="39">
        <f t="shared" si="0"/>
        <v>44812</v>
      </c>
      <c r="P4" s="39">
        <f t="shared" si="0"/>
        <v>44813</v>
      </c>
      <c r="Q4" s="39">
        <f t="shared" si="0"/>
        <v>44814</v>
      </c>
      <c r="R4" s="3"/>
      <c r="S4" s="39">
        <f t="shared" si="1"/>
        <v>44871</v>
      </c>
      <c r="T4" s="39">
        <f t="shared" si="1"/>
        <v>44872</v>
      </c>
      <c r="U4" s="39">
        <f t="shared" si="1"/>
        <v>44873</v>
      </c>
      <c r="V4" s="39">
        <f t="shared" si="1"/>
        <v>44874</v>
      </c>
      <c r="W4" s="39">
        <f t="shared" si="1"/>
        <v>44875</v>
      </c>
      <c r="X4" s="39">
        <f t="shared" si="1"/>
        <v>44876</v>
      </c>
      <c r="Y4" s="39">
        <f t="shared" si="1"/>
        <v>44877</v>
      </c>
    </row>
    <row r="5" spans="1:27" s="4" customFormat="1" ht="9" customHeight="1">
      <c r="A5" s="159"/>
      <c r="B5" s="159"/>
      <c r="C5" s="159"/>
      <c r="D5" s="159"/>
      <c r="E5" s="159"/>
      <c r="F5" s="159"/>
      <c r="G5" s="159"/>
      <c r="H5" s="159"/>
      <c r="I5" s="159"/>
      <c r="J5" s="159"/>
      <c r="K5" s="39">
        <f t="shared" si="0"/>
        <v>44815</v>
      </c>
      <c r="L5" s="39">
        <f t="shared" si="0"/>
        <v>44816</v>
      </c>
      <c r="M5" s="39">
        <f t="shared" si="0"/>
        <v>44817</v>
      </c>
      <c r="N5" s="39">
        <f t="shared" si="0"/>
        <v>44818</v>
      </c>
      <c r="O5" s="39">
        <f t="shared" si="0"/>
        <v>44819</v>
      </c>
      <c r="P5" s="39">
        <f t="shared" si="0"/>
        <v>44820</v>
      </c>
      <c r="Q5" s="39">
        <f t="shared" si="0"/>
        <v>44821</v>
      </c>
      <c r="R5" s="3"/>
      <c r="S5" s="39">
        <f t="shared" si="1"/>
        <v>44878</v>
      </c>
      <c r="T5" s="39">
        <f t="shared" si="1"/>
        <v>44879</v>
      </c>
      <c r="U5" s="39">
        <f t="shared" si="1"/>
        <v>44880</v>
      </c>
      <c r="V5" s="39">
        <f t="shared" si="1"/>
        <v>44881</v>
      </c>
      <c r="W5" s="39">
        <f t="shared" si="1"/>
        <v>44882</v>
      </c>
      <c r="X5" s="39">
        <f t="shared" si="1"/>
        <v>44883</v>
      </c>
      <c r="Y5" s="39">
        <f t="shared" si="1"/>
        <v>44884</v>
      </c>
    </row>
    <row r="6" spans="1:27" s="4" customFormat="1" ht="9" customHeight="1">
      <c r="A6" s="159"/>
      <c r="B6" s="159"/>
      <c r="C6" s="159"/>
      <c r="D6" s="159"/>
      <c r="E6" s="159"/>
      <c r="F6" s="159"/>
      <c r="G6" s="159"/>
      <c r="H6" s="159"/>
      <c r="I6" s="159"/>
      <c r="J6" s="159"/>
      <c r="K6" s="39">
        <f t="shared" si="0"/>
        <v>44822</v>
      </c>
      <c r="L6" s="39">
        <f t="shared" si="0"/>
        <v>44823</v>
      </c>
      <c r="M6" s="39">
        <f t="shared" si="0"/>
        <v>44824</v>
      </c>
      <c r="N6" s="39">
        <f t="shared" si="0"/>
        <v>44825</v>
      </c>
      <c r="O6" s="39">
        <f t="shared" si="0"/>
        <v>44826</v>
      </c>
      <c r="P6" s="39">
        <f t="shared" si="0"/>
        <v>44827</v>
      </c>
      <c r="Q6" s="39">
        <f t="shared" si="0"/>
        <v>44828</v>
      </c>
      <c r="R6" s="3"/>
      <c r="S6" s="39">
        <f t="shared" si="1"/>
        <v>44885</v>
      </c>
      <c r="T6" s="39">
        <f t="shared" si="1"/>
        <v>44886</v>
      </c>
      <c r="U6" s="39">
        <f t="shared" si="1"/>
        <v>44887</v>
      </c>
      <c r="V6" s="39">
        <f t="shared" si="1"/>
        <v>44888</v>
      </c>
      <c r="W6" s="39">
        <f t="shared" si="1"/>
        <v>44889</v>
      </c>
      <c r="X6" s="39">
        <f t="shared" si="1"/>
        <v>44890</v>
      </c>
      <c r="Y6" s="39">
        <f t="shared" si="1"/>
        <v>44891</v>
      </c>
    </row>
    <row r="7" spans="1:27" s="4" customFormat="1" ht="9" customHeight="1">
      <c r="A7" s="159"/>
      <c r="B7" s="159"/>
      <c r="C7" s="159"/>
      <c r="D7" s="159"/>
      <c r="E7" s="159"/>
      <c r="F7" s="159"/>
      <c r="G7" s="159"/>
      <c r="H7" s="159"/>
      <c r="I7" s="159"/>
      <c r="J7" s="159"/>
      <c r="K7" s="39">
        <f t="shared" si="0"/>
        <v>44829</v>
      </c>
      <c r="L7" s="39">
        <f t="shared" si="0"/>
        <v>44830</v>
      </c>
      <c r="M7" s="39">
        <f t="shared" si="0"/>
        <v>44831</v>
      </c>
      <c r="N7" s="39">
        <f t="shared" si="0"/>
        <v>44832</v>
      </c>
      <c r="O7" s="39">
        <f t="shared" si="0"/>
        <v>44833</v>
      </c>
      <c r="P7" s="39">
        <f t="shared" si="0"/>
        <v>44834</v>
      </c>
      <c r="Q7" s="39" t="str">
        <f t="shared" si="0"/>
        <v/>
      </c>
      <c r="R7" s="3"/>
      <c r="S7" s="39">
        <f t="shared" si="1"/>
        <v>44892</v>
      </c>
      <c r="T7" s="39">
        <f t="shared" si="1"/>
        <v>44893</v>
      </c>
      <c r="U7" s="39">
        <f t="shared" si="1"/>
        <v>44894</v>
      </c>
      <c r="V7" s="39">
        <f t="shared" si="1"/>
        <v>44895</v>
      </c>
      <c r="W7" s="39" t="str">
        <f t="shared" si="1"/>
        <v/>
      </c>
      <c r="X7" s="39" t="str">
        <f t="shared" si="1"/>
        <v/>
      </c>
      <c r="Y7" s="39" t="str">
        <f t="shared" si="1"/>
        <v/>
      </c>
    </row>
    <row r="8" spans="1:27" s="5" customFormat="1" ht="19.5" customHeight="1">
      <c r="A8" s="37"/>
      <c r="B8" s="37"/>
      <c r="C8" s="117" t="s">
        <v>11</v>
      </c>
      <c r="D8" s="117"/>
      <c r="E8" s="117"/>
      <c r="F8" s="117"/>
      <c r="G8" s="117"/>
      <c r="H8" s="117"/>
      <c r="I8" s="117"/>
      <c r="J8" s="117"/>
      <c r="K8" s="39" t="str">
        <f t="shared" si="0"/>
        <v/>
      </c>
      <c r="L8" s="39" t="str">
        <f t="shared" si="0"/>
        <v/>
      </c>
      <c r="M8" s="39" t="str">
        <f t="shared" si="0"/>
        <v/>
      </c>
      <c r="N8" s="39" t="str">
        <f t="shared" si="0"/>
        <v/>
      </c>
      <c r="O8" s="39" t="str">
        <f t="shared" si="0"/>
        <v/>
      </c>
      <c r="P8" s="39" t="str">
        <f t="shared" si="0"/>
        <v/>
      </c>
      <c r="Q8" s="39" t="str">
        <f t="shared" si="0"/>
        <v/>
      </c>
      <c r="R8" s="31"/>
      <c r="S8" s="39" t="str">
        <f t="shared" si="1"/>
        <v/>
      </c>
      <c r="T8" s="39" t="str">
        <f t="shared" si="1"/>
        <v/>
      </c>
      <c r="U8" s="39" t="str">
        <f t="shared" si="1"/>
        <v/>
      </c>
      <c r="V8" s="39" t="str">
        <f t="shared" si="1"/>
        <v/>
      </c>
      <c r="W8" s="39" t="str">
        <f t="shared" si="1"/>
        <v/>
      </c>
      <c r="X8" s="39" t="str">
        <f t="shared" si="1"/>
        <v/>
      </c>
      <c r="Y8" s="39" t="str">
        <f t="shared" si="1"/>
        <v/>
      </c>
      <c r="Z8" s="32"/>
    </row>
    <row r="9" spans="1:27" s="1" customFormat="1" ht="21" customHeight="1">
      <c r="A9" s="131">
        <f>A10</f>
        <v>44829</v>
      </c>
      <c r="B9" s="131"/>
      <c r="C9" s="131">
        <f>C10</f>
        <v>44830</v>
      </c>
      <c r="D9" s="131"/>
      <c r="E9" s="131">
        <f>E10</f>
        <v>44831</v>
      </c>
      <c r="F9" s="131"/>
      <c r="G9" s="131">
        <f>G10</f>
        <v>44832</v>
      </c>
      <c r="H9" s="131"/>
      <c r="I9" s="131">
        <f>I10</f>
        <v>44833</v>
      </c>
      <c r="J9" s="131"/>
      <c r="K9" s="131">
        <f>K10</f>
        <v>44834</v>
      </c>
      <c r="L9" s="131"/>
      <c r="M9" s="131"/>
      <c r="N9" s="131"/>
      <c r="O9" s="131"/>
      <c r="P9" s="131"/>
      <c r="Q9" s="131"/>
      <c r="R9" s="131"/>
      <c r="S9" s="131">
        <f>S10</f>
        <v>44835</v>
      </c>
      <c r="T9" s="131"/>
      <c r="U9" s="131"/>
      <c r="V9" s="131"/>
      <c r="W9" s="131"/>
      <c r="X9" s="131"/>
      <c r="Y9" s="131"/>
      <c r="Z9" s="131"/>
    </row>
    <row r="10" spans="1:27" s="1" customFormat="1" ht="18.75">
      <c r="A10" s="44">
        <f>$A$1-(WEEKDAY($A$1,1)-(start_day-1))-IF((WEEKDAY($A$1,1)-(start_day-1))&lt;=0,7,0)+1</f>
        <v>44829</v>
      </c>
      <c r="B10" s="45"/>
      <c r="C10" s="42">
        <f>A10+1</f>
        <v>44830</v>
      </c>
      <c r="D10" s="43"/>
      <c r="E10" s="42">
        <f>C10+1</f>
        <v>44831</v>
      </c>
      <c r="F10" s="43"/>
      <c r="G10" s="42">
        <f>E10+1</f>
        <v>44832</v>
      </c>
      <c r="H10" s="43"/>
      <c r="I10" s="42">
        <f>G10+1</f>
        <v>44833</v>
      </c>
      <c r="J10" s="43"/>
      <c r="K10" s="161">
        <f>I10+1</f>
        <v>44834</v>
      </c>
      <c r="L10" s="162"/>
      <c r="M10" s="163"/>
      <c r="N10" s="163"/>
      <c r="O10" s="163"/>
      <c r="P10" s="163"/>
      <c r="Q10" s="163"/>
      <c r="R10" s="164"/>
      <c r="S10" s="165">
        <f>K10+1</f>
        <v>44835</v>
      </c>
      <c r="T10" s="100"/>
      <c r="U10" s="166"/>
      <c r="V10" s="166"/>
      <c r="W10" s="166"/>
      <c r="X10" s="166"/>
      <c r="Y10" s="166"/>
      <c r="Z10" s="167"/>
    </row>
    <row r="11" spans="1:27" s="1" customFormat="1">
      <c r="A11" s="104"/>
      <c r="B11" s="105"/>
      <c r="C11" s="89"/>
      <c r="D11" s="89"/>
      <c r="E11" s="89"/>
      <c r="F11" s="89"/>
      <c r="G11" s="89"/>
      <c r="H11" s="89"/>
      <c r="I11" s="89"/>
      <c r="J11" s="89"/>
      <c r="K11" s="89"/>
      <c r="L11" s="89"/>
      <c r="M11" s="89"/>
      <c r="N11" s="89"/>
      <c r="O11" s="89"/>
      <c r="P11" s="89"/>
      <c r="Q11" s="89"/>
      <c r="R11" s="89"/>
      <c r="S11" s="155"/>
      <c r="T11" s="105"/>
      <c r="U11" s="105"/>
      <c r="V11" s="105"/>
      <c r="W11" s="105"/>
      <c r="X11" s="105"/>
      <c r="Y11" s="105"/>
      <c r="Z11" s="156"/>
    </row>
    <row r="12" spans="1:27" s="1" customFormat="1">
      <c r="A12" s="104"/>
      <c r="B12" s="105"/>
      <c r="C12" s="89"/>
      <c r="D12" s="89"/>
      <c r="E12" s="180"/>
      <c r="F12" s="89"/>
      <c r="G12" s="89"/>
      <c r="H12" s="89"/>
      <c r="I12" s="89"/>
      <c r="J12" s="89"/>
      <c r="K12" s="89"/>
      <c r="L12" s="89"/>
      <c r="M12" s="89"/>
      <c r="N12" s="89"/>
      <c r="O12" s="89"/>
      <c r="P12" s="89"/>
      <c r="Q12" s="89"/>
      <c r="R12" s="89"/>
      <c r="S12" s="155"/>
      <c r="T12" s="105"/>
      <c r="U12" s="105"/>
      <c r="V12" s="105"/>
      <c r="W12" s="105"/>
      <c r="X12" s="105"/>
      <c r="Y12" s="105"/>
      <c r="Z12" s="156"/>
    </row>
    <row r="13" spans="1:27" s="1" customFormat="1">
      <c r="A13" s="104"/>
      <c r="B13" s="105"/>
      <c r="C13" s="89"/>
      <c r="D13" s="89"/>
      <c r="E13" s="180"/>
      <c r="F13" s="89"/>
      <c r="G13" s="89"/>
      <c r="H13" s="89"/>
      <c r="I13" s="89"/>
      <c r="J13" s="89"/>
      <c r="K13" s="89"/>
      <c r="L13" s="89"/>
      <c r="M13" s="89"/>
      <c r="N13" s="89"/>
      <c r="O13" s="89"/>
      <c r="P13" s="89"/>
      <c r="Q13" s="89"/>
      <c r="R13" s="89"/>
      <c r="S13" s="155"/>
      <c r="T13" s="105"/>
      <c r="U13" s="105"/>
      <c r="V13" s="105"/>
      <c r="W13" s="105"/>
      <c r="X13" s="105"/>
      <c r="Y13" s="105"/>
      <c r="Z13" s="156"/>
    </row>
    <row r="14" spans="1:27" s="1" customFormat="1">
      <c r="A14" s="104"/>
      <c r="B14" s="105"/>
      <c r="C14" s="89"/>
      <c r="D14" s="89"/>
      <c r="E14" s="180"/>
      <c r="F14" s="89"/>
      <c r="G14" s="89"/>
      <c r="H14" s="89"/>
      <c r="I14" s="89"/>
      <c r="J14" s="89"/>
      <c r="K14" s="89"/>
      <c r="L14" s="89"/>
      <c r="M14" s="89"/>
      <c r="N14" s="89"/>
      <c r="O14" s="89"/>
      <c r="P14" s="89"/>
      <c r="Q14" s="89"/>
      <c r="R14" s="89"/>
      <c r="S14" s="155"/>
      <c r="T14" s="105"/>
      <c r="U14" s="105"/>
      <c r="V14" s="105"/>
      <c r="W14" s="105"/>
      <c r="X14" s="105"/>
      <c r="Y14" s="105"/>
      <c r="Z14" s="156"/>
    </row>
    <row r="15" spans="1:27" s="2" customFormat="1" ht="13.15" customHeight="1">
      <c r="A15" s="106"/>
      <c r="B15" s="107"/>
      <c r="C15" s="89"/>
      <c r="D15" s="89"/>
      <c r="E15" s="180"/>
      <c r="F15" s="89"/>
      <c r="G15" s="89"/>
      <c r="H15" s="89"/>
      <c r="I15" s="89"/>
      <c r="J15" s="89"/>
      <c r="K15" s="89"/>
      <c r="L15" s="89"/>
      <c r="M15" s="89"/>
      <c r="N15" s="89"/>
      <c r="O15" s="89"/>
      <c r="P15" s="89"/>
      <c r="Q15" s="89"/>
      <c r="R15" s="89"/>
      <c r="S15" s="107"/>
      <c r="T15" s="107"/>
      <c r="U15" s="107"/>
      <c r="V15" s="107"/>
      <c r="W15" s="107"/>
      <c r="X15" s="107"/>
      <c r="Y15" s="107"/>
      <c r="Z15" s="157"/>
      <c r="AA15" s="1"/>
    </row>
    <row r="16" spans="1:27" s="1" customFormat="1" ht="18.75">
      <c r="A16" s="40">
        <f>S10+1</f>
        <v>44836</v>
      </c>
      <c r="B16" s="25"/>
      <c r="C16" s="42">
        <f>A16+1</f>
        <v>44837</v>
      </c>
      <c r="D16" s="43"/>
      <c r="E16" s="42">
        <f>C16+1</f>
        <v>44838</v>
      </c>
      <c r="F16" s="43"/>
      <c r="G16" s="42">
        <f>E16+1</f>
        <v>44839</v>
      </c>
      <c r="H16" s="43"/>
      <c r="I16" s="42">
        <f>G16+1</f>
        <v>44840</v>
      </c>
      <c r="J16" s="43"/>
      <c r="K16" s="161">
        <f>I16+1</f>
        <v>44841</v>
      </c>
      <c r="L16" s="162"/>
      <c r="M16" s="163"/>
      <c r="N16" s="163"/>
      <c r="O16" s="163"/>
      <c r="P16" s="163"/>
      <c r="Q16" s="163"/>
      <c r="R16" s="164"/>
      <c r="S16" s="168">
        <f>K16+1</f>
        <v>44842</v>
      </c>
      <c r="T16" s="83"/>
      <c r="U16" s="169"/>
      <c r="V16" s="169"/>
      <c r="W16" s="169"/>
      <c r="X16" s="169"/>
      <c r="Y16" s="169"/>
      <c r="Z16" s="170"/>
    </row>
    <row r="17" spans="1:27" s="1" customFormat="1">
      <c r="A17" s="104"/>
      <c r="B17" s="105"/>
      <c r="C17" s="89"/>
      <c r="D17" s="89"/>
      <c r="E17" s="180"/>
      <c r="F17" s="89"/>
      <c r="G17" s="89"/>
      <c r="H17" s="89"/>
      <c r="I17" s="89"/>
      <c r="J17" s="89"/>
      <c r="K17" s="89"/>
      <c r="L17" s="89"/>
      <c r="M17" s="89"/>
      <c r="N17" s="89"/>
      <c r="O17" s="89"/>
      <c r="P17" s="89"/>
      <c r="Q17" s="89"/>
      <c r="R17" s="89"/>
      <c r="S17" s="155"/>
      <c r="T17" s="105"/>
      <c r="U17" s="105"/>
      <c r="V17" s="105"/>
      <c r="W17" s="105"/>
      <c r="X17" s="105"/>
      <c r="Y17" s="105"/>
      <c r="Z17" s="156"/>
    </row>
    <row r="18" spans="1:27" s="1" customFormat="1">
      <c r="A18" s="104"/>
      <c r="B18" s="105"/>
      <c r="C18" s="89"/>
      <c r="D18" s="89"/>
      <c r="E18" s="180"/>
      <c r="F18" s="89"/>
      <c r="G18" s="89"/>
      <c r="H18" s="89"/>
      <c r="I18" s="89"/>
      <c r="J18" s="89"/>
      <c r="K18" s="89"/>
      <c r="L18" s="89"/>
      <c r="M18" s="89"/>
      <c r="N18" s="89"/>
      <c r="O18" s="89"/>
      <c r="P18" s="89"/>
      <c r="Q18" s="89"/>
      <c r="R18" s="89"/>
      <c r="S18" s="155"/>
      <c r="T18" s="105"/>
      <c r="U18" s="105"/>
      <c r="V18" s="105"/>
      <c r="W18" s="105"/>
      <c r="X18" s="105"/>
      <c r="Y18" s="105"/>
      <c r="Z18" s="156"/>
    </row>
    <row r="19" spans="1:27" s="1" customFormat="1">
      <c r="A19" s="104"/>
      <c r="B19" s="105"/>
      <c r="C19" s="89"/>
      <c r="D19" s="89"/>
      <c r="E19" s="180"/>
      <c r="F19" s="89"/>
      <c r="G19" s="89"/>
      <c r="H19" s="89"/>
      <c r="I19" s="89"/>
      <c r="J19" s="89"/>
      <c r="K19" s="89"/>
      <c r="L19" s="89"/>
      <c r="M19" s="89"/>
      <c r="N19" s="89"/>
      <c r="O19" s="89"/>
      <c r="P19" s="89"/>
      <c r="Q19" s="89"/>
      <c r="R19" s="89"/>
      <c r="S19" s="155"/>
      <c r="T19" s="105"/>
      <c r="U19" s="105"/>
      <c r="V19" s="105"/>
      <c r="W19" s="105"/>
      <c r="X19" s="105"/>
      <c r="Y19" s="105"/>
      <c r="Z19" s="156"/>
    </row>
    <row r="20" spans="1:27" s="1" customFormat="1">
      <c r="A20" s="104"/>
      <c r="B20" s="105"/>
      <c r="C20" s="89"/>
      <c r="D20" s="89"/>
      <c r="E20" s="180"/>
      <c r="F20" s="89"/>
      <c r="G20" s="89"/>
      <c r="H20" s="89"/>
      <c r="I20" s="89"/>
      <c r="J20" s="89"/>
      <c r="K20" s="89"/>
      <c r="L20" s="89"/>
      <c r="M20" s="89"/>
      <c r="N20" s="89"/>
      <c r="O20" s="89"/>
      <c r="P20" s="89"/>
      <c r="Q20" s="89"/>
      <c r="R20" s="89"/>
      <c r="S20" s="155"/>
      <c r="T20" s="105"/>
      <c r="U20" s="105"/>
      <c r="V20" s="105"/>
      <c r="W20" s="105"/>
      <c r="X20" s="105"/>
      <c r="Y20" s="105"/>
      <c r="Z20" s="156"/>
    </row>
    <row r="21" spans="1:27" s="2" customFormat="1" ht="13.15" customHeight="1">
      <c r="A21" s="106"/>
      <c r="B21" s="107"/>
      <c r="C21" s="89"/>
      <c r="D21" s="89"/>
      <c r="E21" s="180"/>
      <c r="F21" s="89"/>
      <c r="G21" s="89"/>
      <c r="H21" s="89"/>
      <c r="I21" s="89"/>
      <c r="J21" s="89"/>
      <c r="K21" s="89"/>
      <c r="L21" s="89"/>
      <c r="M21" s="89"/>
      <c r="N21" s="89"/>
      <c r="O21" s="89"/>
      <c r="P21" s="89"/>
      <c r="Q21" s="89"/>
      <c r="R21" s="89"/>
      <c r="S21" s="107"/>
      <c r="T21" s="107"/>
      <c r="U21" s="107"/>
      <c r="V21" s="107"/>
      <c r="W21" s="107"/>
      <c r="X21" s="107"/>
      <c r="Y21" s="107"/>
      <c r="Z21" s="157"/>
      <c r="AA21" s="1"/>
    </row>
    <row r="22" spans="1:27" s="1" customFormat="1" ht="18.75">
      <c r="A22" s="40">
        <f>S16+1</f>
        <v>44843</v>
      </c>
      <c r="B22" s="25"/>
      <c r="C22" s="42">
        <f>A22+1</f>
        <v>44844</v>
      </c>
      <c r="D22" s="43"/>
      <c r="E22" s="42">
        <f>C22+1</f>
        <v>44845</v>
      </c>
      <c r="F22" s="43"/>
      <c r="G22" s="42">
        <f>E22+1</f>
        <v>44846</v>
      </c>
      <c r="H22" s="43"/>
      <c r="I22" s="42">
        <f>G22+1</f>
        <v>44847</v>
      </c>
      <c r="J22" s="43"/>
      <c r="K22" s="161">
        <f>I22+1</f>
        <v>44848</v>
      </c>
      <c r="L22" s="162"/>
      <c r="M22" s="163"/>
      <c r="N22" s="163"/>
      <c r="O22" s="163"/>
      <c r="P22" s="163"/>
      <c r="Q22" s="163"/>
      <c r="R22" s="164"/>
      <c r="S22" s="168">
        <f>K22+1</f>
        <v>44849</v>
      </c>
      <c r="T22" s="83"/>
      <c r="U22" s="169"/>
      <c r="V22" s="169"/>
      <c r="W22" s="169"/>
      <c r="X22" s="169"/>
      <c r="Y22" s="169"/>
      <c r="Z22" s="170"/>
    </row>
    <row r="23" spans="1:27" s="1" customFormat="1">
      <c r="A23" s="104"/>
      <c r="B23" s="105"/>
      <c r="C23" s="89"/>
      <c r="D23" s="89"/>
      <c r="E23" s="180"/>
      <c r="F23" s="89"/>
      <c r="G23" s="89"/>
      <c r="H23" s="89"/>
      <c r="I23" s="89"/>
      <c r="J23" s="89"/>
      <c r="K23" s="89"/>
      <c r="L23" s="89"/>
      <c r="M23" s="89"/>
      <c r="N23" s="89"/>
      <c r="O23" s="89"/>
      <c r="P23" s="89"/>
      <c r="Q23" s="89"/>
      <c r="R23" s="89"/>
      <c r="S23" s="155"/>
      <c r="T23" s="105"/>
      <c r="U23" s="105"/>
      <c r="V23" s="105"/>
      <c r="W23" s="105"/>
      <c r="X23" s="105"/>
      <c r="Y23" s="105"/>
      <c r="Z23" s="156"/>
    </row>
    <row r="24" spans="1:27" s="1" customFormat="1">
      <c r="A24" s="104"/>
      <c r="B24" s="105"/>
      <c r="C24" s="89"/>
      <c r="D24" s="89"/>
      <c r="E24" s="180"/>
      <c r="F24" s="89"/>
      <c r="G24" s="89"/>
      <c r="H24" s="89"/>
      <c r="I24" s="89"/>
      <c r="J24" s="89"/>
      <c r="K24" s="89"/>
      <c r="L24" s="89"/>
      <c r="M24" s="89"/>
      <c r="N24" s="89"/>
      <c r="O24" s="89"/>
      <c r="P24" s="89"/>
      <c r="Q24" s="89"/>
      <c r="R24" s="89"/>
      <c r="S24" s="155"/>
      <c r="T24" s="105"/>
      <c r="U24" s="105"/>
      <c r="V24" s="105"/>
      <c r="W24" s="105"/>
      <c r="X24" s="105"/>
      <c r="Y24" s="105"/>
      <c r="Z24" s="156"/>
    </row>
    <row r="25" spans="1:27" s="1" customFormat="1">
      <c r="A25" s="104"/>
      <c r="B25" s="105"/>
      <c r="C25" s="89"/>
      <c r="D25" s="89"/>
      <c r="E25" s="180"/>
      <c r="F25" s="89"/>
      <c r="G25" s="89"/>
      <c r="H25" s="89"/>
      <c r="I25" s="89"/>
      <c r="J25" s="89"/>
      <c r="K25" s="89"/>
      <c r="L25" s="89"/>
      <c r="M25" s="89"/>
      <c r="N25" s="89"/>
      <c r="O25" s="89"/>
      <c r="P25" s="89"/>
      <c r="Q25" s="89"/>
      <c r="R25" s="89"/>
      <c r="S25" s="155"/>
      <c r="T25" s="105"/>
      <c r="U25" s="105"/>
      <c r="V25" s="105"/>
      <c r="W25" s="105"/>
      <c r="X25" s="105"/>
      <c r="Y25" s="105"/>
      <c r="Z25" s="156"/>
    </row>
    <row r="26" spans="1:27" s="1" customFormat="1">
      <c r="A26" s="104"/>
      <c r="B26" s="105"/>
      <c r="C26" s="89"/>
      <c r="D26" s="89"/>
      <c r="E26" s="180"/>
      <c r="F26" s="89"/>
      <c r="G26" s="89"/>
      <c r="H26" s="89"/>
      <c r="I26" s="89"/>
      <c r="J26" s="89"/>
      <c r="K26" s="89"/>
      <c r="L26" s="89"/>
      <c r="M26" s="89"/>
      <c r="N26" s="89"/>
      <c r="O26" s="89"/>
      <c r="P26" s="89"/>
      <c r="Q26" s="89"/>
      <c r="R26" s="89"/>
      <c r="S26" s="155"/>
      <c r="T26" s="105"/>
      <c r="U26" s="105"/>
      <c r="V26" s="105"/>
      <c r="W26" s="105"/>
      <c r="X26" s="105"/>
      <c r="Y26" s="105"/>
      <c r="Z26" s="156"/>
    </row>
    <row r="27" spans="1:27" s="2" customFormat="1">
      <c r="A27" s="106"/>
      <c r="B27" s="107"/>
      <c r="C27" s="89"/>
      <c r="D27" s="89"/>
      <c r="E27" s="180"/>
      <c r="F27" s="89"/>
      <c r="G27" s="89"/>
      <c r="H27" s="89"/>
      <c r="I27" s="89"/>
      <c r="J27" s="89"/>
      <c r="K27" s="89"/>
      <c r="L27" s="89"/>
      <c r="M27" s="89"/>
      <c r="N27" s="89"/>
      <c r="O27" s="89"/>
      <c r="P27" s="89"/>
      <c r="Q27" s="89"/>
      <c r="R27" s="89"/>
      <c r="S27" s="107"/>
      <c r="T27" s="107"/>
      <c r="U27" s="107"/>
      <c r="V27" s="107"/>
      <c r="W27" s="107"/>
      <c r="X27" s="107"/>
      <c r="Y27" s="107"/>
      <c r="Z27" s="157"/>
      <c r="AA27" s="1"/>
    </row>
    <row r="28" spans="1:27" s="1" customFormat="1" ht="18.75">
      <c r="A28" s="40">
        <f>S22+1</f>
        <v>44850</v>
      </c>
      <c r="B28" s="25"/>
      <c r="C28" s="42">
        <f>A28+1</f>
        <v>44851</v>
      </c>
      <c r="D28" s="43"/>
      <c r="E28" s="42">
        <f>C28+1</f>
        <v>44852</v>
      </c>
      <c r="F28" s="43"/>
      <c r="G28" s="42">
        <f>E28+1</f>
        <v>44853</v>
      </c>
      <c r="H28" s="43"/>
      <c r="I28" s="42">
        <f>G28+1</f>
        <v>44854</v>
      </c>
      <c r="J28" s="43"/>
      <c r="K28" s="161">
        <f>I28+1</f>
        <v>44855</v>
      </c>
      <c r="L28" s="162"/>
      <c r="M28" s="163"/>
      <c r="N28" s="163"/>
      <c r="O28" s="163"/>
      <c r="P28" s="163"/>
      <c r="Q28" s="163"/>
      <c r="R28" s="164"/>
      <c r="S28" s="168">
        <f>K28+1</f>
        <v>44856</v>
      </c>
      <c r="T28" s="83"/>
      <c r="U28" s="169"/>
      <c r="V28" s="169"/>
      <c r="W28" s="169"/>
      <c r="X28" s="169"/>
      <c r="Y28" s="169"/>
      <c r="Z28" s="170"/>
    </row>
    <row r="29" spans="1:27" s="1" customFormat="1">
      <c r="A29" s="104"/>
      <c r="B29" s="105"/>
      <c r="C29" s="89"/>
      <c r="D29" s="89"/>
      <c r="E29" s="180"/>
      <c r="F29" s="89"/>
      <c r="G29" s="89"/>
      <c r="H29" s="89"/>
      <c r="I29" s="89"/>
      <c r="J29" s="89"/>
      <c r="K29" s="89"/>
      <c r="L29" s="89"/>
      <c r="M29" s="89"/>
      <c r="N29" s="89"/>
      <c r="O29" s="89"/>
      <c r="P29" s="89"/>
      <c r="Q29" s="89"/>
      <c r="R29" s="89"/>
      <c r="S29" s="155"/>
      <c r="T29" s="105"/>
      <c r="U29" s="105"/>
      <c r="V29" s="105"/>
      <c r="W29" s="105"/>
      <c r="X29" s="105"/>
      <c r="Y29" s="105"/>
      <c r="Z29" s="156"/>
    </row>
    <row r="30" spans="1:27" s="1" customFormat="1">
      <c r="A30" s="104"/>
      <c r="B30" s="105"/>
      <c r="C30" s="89"/>
      <c r="D30" s="89"/>
      <c r="E30" s="180"/>
      <c r="F30" s="89"/>
      <c r="G30" s="89"/>
      <c r="H30" s="89"/>
      <c r="I30" s="89"/>
      <c r="J30" s="89"/>
      <c r="K30" s="89"/>
      <c r="L30" s="89"/>
      <c r="M30" s="89"/>
      <c r="N30" s="89"/>
      <c r="O30" s="89"/>
      <c r="P30" s="89"/>
      <c r="Q30" s="89"/>
      <c r="R30" s="89"/>
      <c r="S30" s="155"/>
      <c r="T30" s="105"/>
      <c r="U30" s="105"/>
      <c r="V30" s="105"/>
      <c r="W30" s="105"/>
      <c r="X30" s="105"/>
      <c r="Y30" s="105"/>
      <c r="Z30" s="156"/>
    </row>
    <row r="31" spans="1:27" s="1" customFormat="1">
      <c r="A31" s="104"/>
      <c r="B31" s="105"/>
      <c r="C31" s="89"/>
      <c r="D31" s="89"/>
      <c r="E31" s="180"/>
      <c r="F31" s="89"/>
      <c r="G31" s="89"/>
      <c r="H31" s="89"/>
      <c r="I31" s="89"/>
      <c r="J31" s="89"/>
      <c r="K31" s="89"/>
      <c r="L31" s="89"/>
      <c r="M31" s="89"/>
      <c r="N31" s="89"/>
      <c r="O31" s="89"/>
      <c r="P31" s="89"/>
      <c r="Q31" s="89"/>
      <c r="R31" s="89"/>
      <c r="S31" s="155"/>
      <c r="T31" s="105"/>
      <c r="U31" s="105"/>
      <c r="V31" s="105"/>
      <c r="W31" s="105"/>
      <c r="X31" s="105"/>
      <c r="Y31" s="105"/>
      <c r="Z31" s="156"/>
    </row>
    <row r="32" spans="1:27" s="1" customFormat="1">
      <c r="A32" s="104"/>
      <c r="B32" s="105"/>
      <c r="C32" s="89"/>
      <c r="D32" s="89"/>
      <c r="E32" s="180"/>
      <c r="F32" s="89"/>
      <c r="G32" s="89"/>
      <c r="H32" s="89"/>
      <c r="I32" s="89"/>
      <c r="J32" s="89"/>
      <c r="K32" s="89"/>
      <c r="L32" s="89"/>
      <c r="M32" s="89"/>
      <c r="N32" s="89"/>
      <c r="O32" s="89"/>
      <c r="P32" s="89"/>
      <c r="Q32" s="89"/>
      <c r="R32" s="89"/>
      <c r="S32" s="155"/>
      <c r="T32" s="105"/>
      <c r="U32" s="105"/>
      <c r="V32" s="105"/>
      <c r="W32" s="105"/>
      <c r="X32" s="105"/>
      <c r="Y32" s="105"/>
      <c r="Z32" s="156"/>
    </row>
    <row r="33" spans="1:27" s="2" customFormat="1">
      <c r="A33" s="106"/>
      <c r="B33" s="107"/>
      <c r="C33" s="89"/>
      <c r="D33" s="89"/>
      <c r="E33" s="180"/>
      <c r="F33" s="89"/>
      <c r="G33" s="89"/>
      <c r="H33" s="89"/>
      <c r="I33" s="89"/>
      <c r="J33" s="89"/>
      <c r="K33" s="89"/>
      <c r="L33" s="89"/>
      <c r="M33" s="89"/>
      <c r="N33" s="89"/>
      <c r="O33" s="89"/>
      <c r="P33" s="89"/>
      <c r="Q33" s="89"/>
      <c r="R33" s="89"/>
      <c r="S33" s="107"/>
      <c r="T33" s="107"/>
      <c r="U33" s="107"/>
      <c r="V33" s="107"/>
      <c r="W33" s="107"/>
      <c r="X33" s="107"/>
      <c r="Y33" s="107"/>
      <c r="Z33" s="157"/>
      <c r="AA33" s="1"/>
    </row>
    <row r="34" spans="1:27" s="1" customFormat="1" ht="18.75">
      <c r="A34" s="40">
        <f>S28+1</f>
        <v>44857</v>
      </c>
      <c r="B34" s="25"/>
      <c r="C34" s="42">
        <f>A34+1</f>
        <v>44858</v>
      </c>
      <c r="D34" s="43"/>
      <c r="E34" s="42">
        <f>C34+1</f>
        <v>44859</v>
      </c>
      <c r="F34" s="43"/>
      <c r="G34" s="42">
        <f>E34+1</f>
        <v>44860</v>
      </c>
      <c r="H34" s="43"/>
      <c r="I34" s="42">
        <f>G34+1</f>
        <v>44861</v>
      </c>
      <c r="J34" s="43"/>
      <c r="K34" s="161">
        <f>I34+1</f>
        <v>44862</v>
      </c>
      <c r="L34" s="162"/>
      <c r="M34" s="163"/>
      <c r="N34" s="163"/>
      <c r="O34" s="163"/>
      <c r="P34" s="163"/>
      <c r="Q34" s="163"/>
      <c r="R34" s="164"/>
      <c r="S34" s="168">
        <f>K34+1</f>
        <v>44863</v>
      </c>
      <c r="T34" s="83"/>
      <c r="U34" s="169"/>
      <c r="V34" s="169"/>
      <c r="W34" s="169"/>
      <c r="X34" s="169"/>
      <c r="Y34" s="169"/>
      <c r="Z34" s="170"/>
    </row>
    <row r="35" spans="1:27" s="1" customFormat="1" ht="27.75" customHeight="1">
      <c r="A35" s="104"/>
      <c r="B35" s="105"/>
      <c r="C35" s="89"/>
      <c r="D35" s="89"/>
      <c r="E35" s="178"/>
      <c r="F35" s="179"/>
      <c r="G35" s="89"/>
      <c r="H35" s="89"/>
      <c r="I35" s="89"/>
      <c r="J35" s="89"/>
      <c r="K35" s="89"/>
      <c r="L35" s="89"/>
      <c r="M35" s="89"/>
      <c r="N35" s="89"/>
      <c r="O35" s="89"/>
      <c r="P35" s="89"/>
      <c r="Q35" s="89"/>
      <c r="R35" s="89"/>
      <c r="S35" s="155"/>
      <c r="T35" s="105"/>
      <c r="U35" s="105"/>
      <c r="V35" s="105"/>
      <c r="W35" s="105"/>
      <c r="X35" s="105"/>
      <c r="Y35" s="105"/>
      <c r="Z35" s="156"/>
    </row>
    <row r="36" spans="1:27" s="1" customFormat="1">
      <c r="A36" s="104"/>
      <c r="B36" s="105"/>
      <c r="C36" s="89"/>
      <c r="D36" s="89"/>
      <c r="E36" s="180"/>
      <c r="F36" s="89"/>
      <c r="G36" s="89"/>
      <c r="H36" s="89"/>
      <c r="I36" s="89"/>
      <c r="J36" s="89"/>
      <c r="K36" s="89"/>
      <c r="L36" s="89"/>
      <c r="M36" s="89"/>
      <c r="N36" s="89"/>
      <c r="O36" s="89"/>
      <c r="P36" s="89"/>
      <c r="Q36" s="89"/>
      <c r="R36" s="89"/>
      <c r="S36" s="155"/>
      <c r="T36" s="105"/>
      <c r="U36" s="105"/>
      <c r="V36" s="105"/>
      <c r="W36" s="105"/>
      <c r="X36" s="105"/>
      <c r="Y36" s="105"/>
      <c r="Z36" s="156"/>
    </row>
    <row r="37" spans="1:27" s="1" customFormat="1">
      <c r="A37" s="104"/>
      <c r="B37" s="105"/>
      <c r="C37" s="89"/>
      <c r="D37" s="89"/>
      <c r="E37" s="180"/>
      <c r="F37" s="89"/>
      <c r="G37" s="89"/>
      <c r="H37" s="89"/>
      <c r="I37" s="89"/>
      <c r="J37" s="89"/>
      <c r="K37" s="89"/>
      <c r="L37" s="89"/>
      <c r="M37" s="89"/>
      <c r="N37" s="89"/>
      <c r="O37" s="89"/>
      <c r="P37" s="89"/>
      <c r="Q37" s="89"/>
      <c r="R37" s="89"/>
      <c r="S37" s="155"/>
      <c r="T37" s="105"/>
      <c r="U37" s="105"/>
      <c r="V37" s="105"/>
      <c r="W37" s="105"/>
      <c r="X37" s="105"/>
      <c r="Y37" s="105"/>
      <c r="Z37" s="156"/>
    </row>
    <row r="38" spans="1:27" s="1" customFormat="1">
      <c r="A38" s="104"/>
      <c r="B38" s="105"/>
      <c r="C38" s="89"/>
      <c r="D38" s="89"/>
      <c r="E38" s="180"/>
      <c r="F38" s="89"/>
      <c r="G38" s="89"/>
      <c r="H38" s="89"/>
      <c r="I38" s="89"/>
      <c r="J38" s="89"/>
      <c r="K38" s="89"/>
      <c r="L38" s="89"/>
      <c r="M38" s="89"/>
      <c r="N38" s="89"/>
      <c r="O38" s="89"/>
      <c r="P38" s="89"/>
      <c r="Q38" s="89"/>
      <c r="R38" s="89"/>
      <c r="S38" s="155"/>
      <c r="T38" s="105"/>
      <c r="U38" s="105"/>
      <c r="V38" s="105"/>
      <c r="W38" s="105"/>
      <c r="X38" s="105"/>
      <c r="Y38" s="105"/>
      <c r="Z38" s="156"/>
    </row>
    <row r="39" spans="1:27" s="2" customFormat="1">
      <c r="A39" s="106"/>
      <c r="B39" s="107"/>
      <c r="C39" s="89"/>
      <c r="D39" s="89"/>
      <c r="E39" s="180"/>
      <c r="F39" s="89"/>
      <c r="G39" s="89"/>
      <c r="H39" s="89"/>
      <c r="I39" s="89"/>
      <c r="J39" s="89"/>
      <c r="K39" s="89"/>
      <c r="L39" s="89"/>
      <c r="M39" s="89"/>
      <c r="N39" s="89"/>
      <c r="O39" s="89"/>
      <c r="P39" s="89"/>
      <c r="Q39" s="89"/>
      <c r="R39" s="89"/>
      <c r="S39" s="107"/>
      <c r="T39" s="107"/>
      <c r="U39" s="107"/>
      <c r="V39" s="107"/>
      <c r="W39" s="107"/>
      <c r="X39" s="107"/>
      <c r="Y39" s="107"/>
      <c r="Z39" s="157"/>
      <c r="AA39" s="1"/>
    </row>
    <row r="40" spans="1:27" ht="18.75">
      <c r="A40" s="40">
        <f>S34+1</f>
        <v>44864</v>
      </c>
      <c r="B40" s="25"/>
      <c r="C40" s="42">
        <f>A40+1</f>
        <v>44865</v>
      </c>
      <c r="D40" s="43"/>
      <c r="E40" s="47" t="s">
        <v>8</v>
      </c>
      <c r="F40" s="48"/>
      <c r="G40" s="48"/>
      <c r="H40" s="48"/>
      <c r="I40" s="48"/>
      <c r="J40" s="48"/>
      <c r="K40" s="48"/>
      <c r="L40" s="48"/>
      <c r="M40" s="48"/>
      <c r="N40" s="48"/>
      <c r="O40" s="48"/>
      <c r="P40" s="48"/>
      <c r="Q40" s="48"/>
      <c r="R40" s="48"/>
      <c r="S40" s="27"/>
      <c r="T40" s="27"/>
      <c r="U40" s="27"/>
      <c r="V40" s="27"/>
      <c r="W40" s="27"/>
      <c r="X40" s="27"/>
      <c r="Y40" s="27"/>
      <c r="Z40" s="9"/>
    </row>
    <row r="41" spans="1:27">
      <c r="A41" s="104"/>
      <c r="B41" s="105"/>
      <c r="C41" s="89"/>
      <c r="D41" s="89"/>
      <c r="E41" s="64"/>
      <c r="F41" s="6"/>
      <c r="G41" s="6"/>
      <c r="H41" s="6"/>
      <c r="I41" s="6"/>
      <c r="J41" s="6"/>
      <c r="K41" s="6"/>
      <c r="L41" s="6"/>
      <c r="M41" s="6"/>
      <c r="N41" s="6"/>
      <c r="O41" s="6"/>
      <c r="P41" s="6"/>
      <c r="Q41" s="6"/>
      <c r="R41" s="6"/>
      <c r="S41" s="6"/>
      <c r="T41" s="6"/>
      <c r="U41" s="6"/>
      <c r="V41" s="6"/>
      <c r="W41" s="6"/>
      <c r="X41" s="6"/>
      <c r="Y41" s="6"/>
      <c r="Z41" s="8"/>
    </row>
    <row r="42" spans="1:27">
      <c r="A42" s="104"/>
      <c r="B42" s="105"/>
      <c r="C42" s="89"/>
      <c r="D42" s="89"/>
      <c r="E42" s="64"/>
      <c r="F42" s="6"/>
      <c r="G42" s="6"/>
      <c r="H42" s="6"/>
      <c r="I42" s="6"/>
      <c r="J42" s="6"/>
      <c r="K42" s="6"/>
      <c r="L42" s="6"/>
      <c r="M42" s="6"/>
      <c r="N42" s="6"/>
      <c r="O42" s="6"/>
      <c r="P42" s="6"/>
      <c r="Q42" s="6"/>
      <c r="R42" s="6"/>
      <c r="S42" s="6"/>
      <c r="T42" s="6"/>
      <c r="U42" s="6"/>
      <c r="V42" s="6"/>
      <c r="W42" s="6"/>
      <c r="X42" s="6"/>
      <c r="Y42" s="6"/>
      <c r="Z42" s="7"/>
    </row>
    <row r="43" spans="1:27">
      <c r="A43" s="104"/>
      <c r="B43" s="105"/>
      <c r="C43" s="89"/>
      <c r="D43" s="89"/>
      <c r="E43" s="64"/>
      <c r="F43" s="6"/>
      <c r="G43" s="6"/>
      <c r="H43" s="6"/>
      <c r="I43" s="6"/>
      <c r="J43" s="6"/>
      <c r="K43" s="6"/>
      <c r="L43" s="6"/>
      <c r="M43" s="6"/>
      <c r="N43" s="6"/>
      <c r="O43" s="6"/>
      <c r="P43" s="6"/>
      <c r="Q43" s="6"/>
      <c r="R43" s="6"/>
      <c r="S43" s="6"/>
      <c r="T43" s="6"/>
      <c r="U43" s="6"/>
      <c r="V43" s="6"/>
      <c r="W43" s="6"/>
      <c r="X43" s="6"/>
      <c r="Y43" s="6"/>
      <c r="Z43" s="7"/>
    </row>
    <row r="44" spans="1:27">
      <c r="A44" s="104"/>
      <c r="B44" s="105"/>
      <c r="C44" s="89"/>
      <c r="D44" s="89"/>
      <c r="E44" s="64"/>
      <c r="F44" s="6"/>
      <c r="G44" s="6"/>
      <c r="H44" s="6"/>
      <c r="I44" s="6"/>
      <c r="J44" s="6"/>
      <c r="K44" s="122"/>
      <c r="L44" s="122"/>
      <c r="M44" s="122"/>
      <c r="N44" s="122"/>
      <c r="O44" s="122"/>
      <c r="P44" s="122"/>
      <c r="Q44" s="122"/>
      <c r="R44" s="122"/>
      <c r="S44" s="122"/>
      <c r="T44" s="122"/>
      <c r="U44" s="122"/>
      <c r="V44" s="122"/>
      <c r="W44" s="122"/>
      <c r="X44" s="122"/>
      <c r="Y44" s="122"/>
      <c r="Z44" s="123"/>
    </row>
    <row r="45" spans="1:27" s="1" customFormat="1">
      <c r="A45" s="106"/>
      <c r="B45" s="107"/>
      <c r="C45" s="89"/>
      <c r="D45" s="89"/>
      <c r="E45" s="65"/>
      <c r="F45" s="30"/>
      <c r="G45" s="30"/>
      <c r="H45" s="30"/>
      <c r="I45" s="30"/>
      <c r="J45" s="30"/>
      <c r="K45" s="120"/>
      <c r="L45" s="120"/>
      <c r="M45" s="120"/>
      <c r="N45" s="120"/>
      <c r="O45" s="120"/>
      <c r="P45" s="120"/>
      <c r="Q45" s="120"/>
      <c r="R45" s="120"/>
      <c r="S45" s="120"/>
      <c r="T45" s="120"/>
      <c r="U45" s="120"/>
      <c r="V45" s="120"/>
      <c r="W45" s="120"/>
      <c r="X45" s="120"/>
      <c r="Y45" s="120"/>
      <c r="Z45" s="121"/>
    </row>
  </sheetData>
  <mergeCells count="218">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K1:Q1"/>
    <mergeCell ref="S1:Y1"/>
    <mergeCell ref="A9:B9"/>
    <mergeCell ref="C9:D9"/>
    <mergeCell ref="E9:F9"/>
    <mergeCell ref="G9:H9"/>
    <mergeCell ref="I9:J9"/>
    <mergeCell ref="K9:R9"/>
    <mergeCell ref="S9:Z9"/>
    <mergeCell ref="A1:J7"/>
    <mergeCell ref="C8:J8"/>
  </mergeCells>
  <conditionalFormatting sqref="A10 C10 E10 G10 K10 S10 A16 C16 E16 G16 K16 S16 A22 C22 E22 G22 K22 S22 A28 C28 E28 G28 K28 S28 A34 C34 E34 G34 K34 S34 A40 C40">
    <cfRule type="expression" dxfId="13" priority="3">
      <formula>MONTH(A10)&lt;&gt;MONTH($A$1)</formula>
    </cfRule>
    <cfRule type="expression" dxfId="12" priority="4">
      <formula>OR(WEEKDAY(A10,1)=1,WEEKDAY(A10,1)=7)</formula>
    </cfRule>
  </conditionalFormatting>
  <conditionalFormatting sqref="I10 I16 I22 I28 I34">
    <cfRule type="expression" dxfId="11" priority="1">
      <formula>MONTH(I10)&lt;&gt;MONTH($A$1)</formula>
    </cfRule>
    <cfRule type="expression" dxfId="10" priority="2">
      <formula>OR(WEEKDAY(I10,1)=1,WEEKDAY(I10,1)=7)</formula>
    </cfRule>
  </conditionalFormatting>
  <printOptions horizontalCentered="1"/>
  <pageMargins left="0.7" right="0.7" top="0.75" bottom="0.75" header="0.3" footer="0.3"/>
  <pageSetup paperSize="9" scale="47" orientation="portrait" r:id="rId1"/>
  <drawing r:id="rId2"/>
</worksheet>
</file>

<file path=xl/worksheets/sheet11.xml><?xml version="1.0" encoding="utf-8"?>
<worksheet xmlns="http://schemas.openxmlformats.org/spreadsheetml/2006/main" xmlns:r="http://schemas.openxmlformats.org/officeDocument/2006/relationships">
  <sheetPr>
    <tabColor theme="9" tint="0.79998168889431442"/>
  </sheetPr>
  <dimension ref="A1:AA45"/>
  <sheetViews>
    <sheetView showGridLines="0" showRuler="0" zoomScale="85" zoomScaleNormal="85" workbookViewId="0">
      <selection activeCell="G13" sqref="G13:H13"/>
    </sheetView>
  </sheetViews>
  <sheetFormatPr baseColWidth="10" defaultColWidth="9.140625" defaultRowHeight="12.75"/>
  <cols>
    <col min="1" max="1" width="4.85546875" customWidth="1"/>
    <col min="2" max="2" width="13.7109375" customWidth="1"/>
    <col min="3" max="3" width="8.42578125" customWidth="1"/>
    <col min="4" max="4" width="15.85546875" customWidth="1"/>
    <col min="5" max="5" width="7.85546875" customWidth="1"/>
    <col min="6" max="6" width="16" customWidth="1"/>
    <col min="7" max="7" width="7.5703125" customWidth="1"/>
    <col min="8" max="8" width="17.140625" customWidth="1"/>
    <col min="9" max="9" width="8.7109375" customWidth="1"/>
    <col min="10" max="10" width="17" customWidth="1"/>
    <col min="11" max="11" width="4" customWidth="1"/>
    <col min="12" max="12" width="3.7109375" customWidth="1"/>
    <col min="13" max="13" width="3.85546875" customWidth="1"/>
    <col min="14" max="14" width="4" customWidth="1"/>
    <col min="15" max="15" width="2.42578125" customWidth="1"/>
    <col min="16" max="16" width="3.42578125" customWidth="1"/>
    <col min="17" max="17" width="2.42578125" customWidth="1"/>
    <col min="18" max="18" width="1.5703125" customWidth="1"/>
    <col min="19" max="25" width="2.42578125" customWidth="1"/>
    <col min="26" max="26" width="1.5703125" customWidth="1"/>
  </cols>
  <sheetData>
    <row r="1" spans="1:27" s="3" customFormat="1" ht="15" customHeight="1">
      <c r="A1" s="159">
        <f>DATE(Configuración!D5,Configuración!D7+10,1)</f>
        <v>44866</v>
      </c>
      <c r="B1" s="159"/>
      <c r="C1" s="159"/>
      <c r="D1" s="159"/>
      <c r="E1" s="159"/>
      <c r="F1" s="159"/>
      <c r="G1" s="159"/>
      <c r="H1" s="159"/>
      <c r="I1" s="159"/>
      <c r="J1" s="159"/>
      <c r="K1" s="158">
        <f>DATE(YEAR(A1),MONTH(A1)-1,1)</f>
        <v>44835</v>
      </c>
      <c r="L1" s="158"/>
      <c r="M1" s="158"/>
      <c r="N1" s="158"/>
      <c r="O1" s="158"/>
      <c r="P1" s="158"/>
      <c r="Q1" s="158"/>
      <c r="S1" s="158">
        <f>DATE(YEAR(A1),MONTH(A1)+1,1)</f>
        <v>44896</v>
      </c>
      <c r="T1" s="158"/>
      <c r="U1" s="158"/>
      <c r="V1" s="158"/>
      <c r="W1" s="158"/>
      <c r="X1" s="158"/>
      <c r="Y1" s="158"/>
    </row>
    <row r="2" spans="1:27" s="3" customFormat="1" ht="11.25" customHeight="1">
      <c r="A2" s="159"/>
      <c r="B2" s="159"/>
      <c r="C2" s="159"/>
      <c r="D2" s="159"/>
      <c r="E2" s="159"/>
      <c r="F2" s="159"/>
      <c r="G2" s="159"/>
      <c r="H2" s="159"/>
      <c r="I2" s="159"/>
      <c r="J2" s="159"/>
      <c r="K2" s="58" t="str">
        <f>INDEX({"Do";"Lu";"Ma";"Mi";"Ju";"Vi";"Sá"},1+MOD(start_day+1-2,7))</f>
        <v>Do</v>
      </c>
      <c r="L2" s="58" t="str">
        <f>INDEX({"Do";"Lu";"Ma";"Mi";"Ju";"Vi";"Sá"},1+MOD(start_day+2-2,7))</f>
        <v>Lu</v>
      </c>
      <c r="M2" s="58" t="str">
        <f>INDEX({"Do";"Lu";"Ma";"Mi";"Ju";"Vi";"Sá"},1+MOD(start_day+3-2,7))</f>
        <v>Ma</v>
      </c>
      <c r="N2" s="58" t="str">
        <f>INDEX({"Do";"Lu";"Ma";"Mi";"Ju";"Vi";"Sá"},1+MOD(start_day+4-2,7))</f>
        <v>Mi</v>
      </c>
      <c r="O2" s="58" t="str">
        <f>INDEX({"Do";"Lu";"Ma";"Mi";"Ju";"Vi";"Sá"},1+MOD(start_day+5-2,7))</f>
        <v>Ju</v>
      </c>
      <c r="P2" s="58" t="str">
        <f>INDEX({"Do";"Lu";"Ma";"Mi";"Ju";"Vi";"Sá"},1+MOD(start_day+6-2,7))</f>
        <v>Vi</v>
      </c>
      <c r="Q2" s="58" t="str">
        <f>INDEX({"Do";"Lu";"Ma";"Mi";"Ju";"Vi";"Sá"},1+MOD(start_day+7-2,7))</f>
        <v>Sá</v>
      </c>
      <c r="R2" s="59"/>
      <c r="S2" s="58" t="str">
        <f>INDEX({"Do";"Lu";"Ma";"Mi";"Ju";"Vi";"Sá"},1+MOD(start_day+1-2,7))</f>
        <v>Do</v>
      </c>
      <c r="T2" s="58" t="str">
        <f>INDEX({"Do";"Lu";"Ma";"Mi";"Ju";"Vi";"Sá"},1+MOD(start_day+2-2,7))</f>
        <v>Lu</v>
      </c>
      <c r="U2" s="58" t="str">
        <f>INDEX({"Do";"Lu";"Ma";"Mi";"Ju";"Vi";"Sá"},1+MOD(start_day+3-2,7))</f>
        <v>Ma</v>
      </c>
      <c r="V2" s="58" t="str">
        <f>INDEX({"Do";"Lu";"Ma";"Mi";"Ju";"Vi";"Sá"},1+MOD(start_day+4-2,7))</f>
        <v>Mi</v>
      </c>
      <c r="W2" s="58" t="str">
        <f>INDEX({"Do";"Lu";"Ma";"Mi";"Ju";"Vi";"Sá"},1+MOD(start_day+5-2,7))</f>
        <v>Ju</v>
      </c>
      <c r="X2" s="58" t="str">
        <f>INDEX({"Do";"Lu";"Ma";"Mi";"Ju";"Vi";"Sá"},1+MOD(start_day+6-2,7))</f>
        <v>Vi</v>
      </c>
      <c r="Y2" s="58" t="str">
        <f>INDEX({"Do";"Lu";"Ma";"Mi";"Ju";"Vi";"Sá"},1+MOD(start_day+7-2,7))</f>
        <v>Sá</v>
      </c>
    </row>
    <row r="3" spans="1:27" s="4" customFormat="1" ht="9" customHeight="1">
      <c r="A3" s="159"/>
      <c r="B3" s="159"/>
      <c r="C3" s="159"/>
      <c r="D3" s="159"/>
      <c r="E3" s="159"/>
      <c r="F3" s="159"/>
      <c r="G3" s="159"/>
      <c r="H3" s="159"/>
      <c r="I3" s="159"/>
      <c r="J3" s="159"/>
      <c r="K3" s="39" t="str">
        <f t="shared" ref="K3:Q8" si="0">IF(MONTH($K$1)&lt;&gt;MONTH($K$1-(WEEKDAY($K$1,1)-(start_day-1))-IF((WEEKDAY($K$1,1)-(start_day-1))&lt;=0,7,0)+(ROW(K3)-ROW($K$3))*7+(COLUMN(K3)-COLUMN($K$3)+1)),"",$K$1-(WEEKDAY($K$1,1)-(start_day-1))-IF((WEEKDAY($K$1,1)-(start_day-1))&lt;=0,7,0)+(ROW(K3)-ROW($K$3))*7+(COLUMN(K3)-COLUMN($K$3)+1))</f>
        <v/>
      </c>
      <c r="L3" s="39" t="str">
        <f t="shared" si="0"/>
        <v/>
      </c>
      <c r="M3" s="39" t="str">
        <f t="shared" si="0"/>
        <v/>
      </c>
      <c r="N3" s="39" t="str">
        <f t="shared" si="0"/>
        <v/>
      </c>
      <c r="O3" s="39" t="str">
        <f t="shared" si="0"/>
        <v/>
      </c>
      <c r="P3" s="39" t="str">
        <f t="shared" si="0"/>
        <v/>
      </c>
      <c r="Q3" s="39">
        <f t="shared" si="0"/>
        <v>44835</v>
      </c>
      <c r="R3" s="3"/>
      <c r="S3" s="39" t="str">
        <f t="shared" ref="S3:Y8" si="1">IF(MONTH($S$1)&lt;&gt;MONTH($S$1-(WEEKDAY($S$1,1)-(start_day-1))-IF((WEEKDAY($S$1,1)-(start_day-1))&lt;=0,7,0)+(ROW(S3)-ROW($S$3))*7+(COLUMN(S3)-COLUMN($S$3)+1)),"",$S$1-(WEEKDAY($S$1,1)-(start_day-1))-IF((WEEKDAY($S$1,1)-(start_day-1))&lt;=0,7,0)+(ROW(S3)-ROW($S$3))*7+(COLUMN(S3)-COLUMN($S$3)+1))</f>
        <v/>
      </c>
      <c r="T3" s="39" t="str">
        <f t="shared" si="1"/>
        <v/>
      </c>
      <c r="U3" s="39" t="str">
        <f t="shared" si="1"/>
        <v/>
      </c>
      <c r="V3" s="39" t="str">
        <f t="shared" si="1"/>
        <v/>
      </c>
      <c r="W3" s="39">
        <f t="shared" si="1"/>
        <v>44896</v>
      </c>
      <c r="X3" s="39">
        <f t="shared" si="1"/>
        <v>44897</v>
      </c>
      <c r="Y3" s="39">
        <f t="shared" si="1"/>
        <v>44898</v>
      </c>
    </row>
    <row r="4" spans="1:27" s="4" customFormat="1" ht="9" customHeight="1">
      <c r="A4" s="159"/>
      <c r="B4" s="159"/>
      <c r="C4" s="159"/>
      <c r="D4" s="159"/>
      <c r="E4" s="159"/>
      <c r="F4" s="159"/>
      <c r="G4" s="159"/>
      <c r="H4" s="159"/>
      <c r="I4" s="159"/>
      <c r="J4" s="159"/>
      <c r="K4" s="39">
        <f t="shared" si="0"/>
        <v>44836</v>
      </c>
      <c r="L4" s="39">
        <f t="shared" si="0"/>
        <v>44837</v>
      </c>
      <c r="M4" s="39">
        <f t="shared" si="0"/>
        <v>44838</v>
      </c>
      <c r="N4" s="39">
        <f t="shared" si="0"/>
        <v>44839</v>
      </c>
      <c r="O4" s="39">
        <f t="shared" si="0"/>
        <v>44840</v>
      </c>
      <c r="P4" s="39">
        <f t="shared" si="0"/>
        <v>44841</v>
      </c>
      <c r="Q4" s="39">
        <f t="shared" si="0"/>
        <v>44842</v>
      </c>
      <c r="R4" s="3"/>
      <c r="S4" s="39">
        <f t="shared" si="1"/>
        <v>44899</v>
      </c>
      <c r="T4" s="39">
        <f t="shared" si="1"/>
        <v>44900</v>
      </c>
      <c r="U4" s="39">
        <f t="shared" si="1"/>
        <v>44901</v>
      </c>
      <c r="V4" s="39">
        <f t="shared" si="1"/>
        <v>44902</v>
      </c>
      <c r="W4" s="39">
        <f t="shared" si="1"/>
        <v>44903</v>
      </c>
      <c r="X4" s="39">
        <f t="shared" si="1"/>
        <v>44904</v>
      </c>
      <c r="Y4" s="39">
        <f t="shared" si="1"/>
        <v>44905</v>
      </c>
    </row>
    <row r="5" spans="1:27" s="4" customFormat="1" ht="9" customHeight="1">
      <c r="A5" s="159"/>
      <c r="B5" s="159"/>
      <c r="C5" s="159"/>
      <c r="D5" s="159"/>
      <c r="E5" s="159"/>
      <c r="F5" s="159"/>
      <c r="G5" s="159"/>
      <c r="H5" s="159"/>
      <c r="I5" s="159"/>
      <c r="J5" s="159"/>
      <c r="K5" s="39">
        <f t="shared" si="0"/>
        <v>44843</v>
      </c>
      <c r="L5" s="39">
        <f t="shared" si="0"/>
        <v>44844</v>
      </c>
      <c r="M5" s="39">
        <f t="shared" si="0"/>
        <v>44845</v>
      </c>
      <c r="N5" s="39">
        <f t="shared" si="0"/>
        <v>44846</v>
      </c>
      <c r="O5" s="39">
        <f t="shared" si="0"/>
        <v>44847</v>
      </c>
      <c r="P5" s="39">
        <f t="shared" si="0"/>
        <v>44848</v>
      </c>
      <c r="Q5" s="39">
        <f t="shared" si="0"/>
        <v>44849</v>
      </c>
      <c r="R5" s="3"/>
      <c r="S5" s="39">
        <f t="shared" si="1"/>
        <v>44906</v>
      </c>
      <c r="T5" s="39">
        <f t="shared" si="1"/>
        <v>44907</v>
      </c>
      <c r="U5" s="39">
        <f t="shared" si="1"/>
        <v>44908</v>
      </c>
      <c r="V5" s="39">
        <f t="shared" si="1"/>
        <v>44909</v>
      </c>
      <c r="W5" s="39">
        <f t="shared" si="1"/>
        <v>44910</v>
      </c>
      <c r="X5" s="39">
        <f t="shared" si="1"/>
        <v>44911</v>
      </c>
      <c r="Y5" s="39">
        <f t="shared" si="1"/>
        <v>44912</v>
      </c>
    </row>
    <row r="6" spans="1:27" s="4" customFormat="1" ht="9" customHeight="1">
      <c r="A6" s="159"/>
      <c r="B6" s="159"/>
      <c r="C6" s="159"/>
      <c r="D6" s="159"/>
      <c r="E6" s="159"/>
      <c r="F6" s="159"/>
      <c r="G6" s="159"/>
      <c r="H6" s="159"/>
      <c r="I6" s="159"/>
      <c r="J6" s="159"/>
      <c r="K6" s="39">
        <f t="shared" si="0"/>
        <v>44850</v>
      </c>
      <c r="L6" s="39">
        <f t="shared" si="0"/>
        <v>44851</v>
      </c>
      <c r="M6" s="39">
        <f t="shared" si="0"/>
        <v>44852</v>
      </c>
      <c r="N6" s="39">
        <f t="shared" si="0"/>
        <v>44853</v>
      </c>
      <c r="O6" s="39">
        <f t="shared" si="0"/>
        <v>44854</v>
      </c>
      <c r="P6" s="39">
        <f t="shared" si="0"/>
        <v>44855</v>
      </c>
      <c r="Q6" s="39">
        <f t="shared" si="0"/>
        <v>44856</v>
      </c>
      <c r="R6" s="3"/>
      <c r="S6" s="39">
        <f t="shared" si="1"/>
        <v>44913</v>
      </c>
      <c r="T6" s="39">
        <f t="shared" si="1"/>
        <v>44914</v>
      </c>
      <c r="U6" s="39">
        <f t="shared" si="1"/>
        <v>44915</v>
      </c>
      <c r="V6" s="39">
        <f t="shared" si="1"/>
        <v>44916</v>
      </c>
      <c r="W6" s="39">
        <f t="shared" si="1"/>
        <v>44917</v>
      </c>
      <c r="X6" s="39">
        <f t="shared" si="1"/>
        <v>44918</v>
      </c>
      <c r="Y6" s="39">
        <f t="shared" si="1"/>
        <v>44919</v>
      </c>
    </row>
    <row r="7" spans="1:27" s="4" customFormat="1" ht="9" customHeight="1">
      <c r="A7" s="159"/>
      <c r="B7" s="159"/>
      <c r="C7" s="159"/>
      <c r="D7" s="159"/>
      <c r="E7" s="159"/>
      <c r="F7" s="159"/>
      <c r="G7" s="159"/>
      <c r="H7" s="159"/>
      <c r="I7" s="159"/>
      <c r="J7" s="159"/>
      <c r="K7" s="39">
        <f t="shared" si="0"/>
        <v>44857</v>
      </c>
      <c r="L7" s="39">
        <f t="shared" si="0"/>
        <v>44858</v>
      </c>
      <c r="M7" s="39">
        <f t="shared" si="0"/>
        <v>44859</v>
      </c>
      <c r="N7" s="39">
        <f t="shared" si="0"/>
        <v>44860</v>
      </c>
      <c r="O7" s="39">
        <f t="shared" si="0"/>
        <v>44861</v>
      </c>
      <c r="P7" s="39">
        <f t="shared" si="0"/>
        <v>44862</v>
      </c>
      <c r="Q7" s="39">
        <f t="shared" si="0"/>
        <v>44863</v>
      </c>
      <c r="R7" s="3"/>
      <c r="S7" s="39">
        <f t="shared" si="1"/>
        <v>44920</v>
      </c>
      <c r="T7" s="39">
        <f t="shared" si="1"/>
        <v>44921</v>
      </c>
      <c r="U7" s="39">
        <f t="shared" si="1"/>
        <v>44922</v>
      </c>
      <c r="V7" s="39">
        <f t="shared" si="1"/>
        <v>44923</v>
      </c>
      <c r="W7" s="39">
        <f t="shared" si="1"/>
        <v>44924</v>
      </c>
      <c r="X7" s="39">
        <f t="shared" si="1"/>
        <v>44925</v>
      </c>
      <c r="Y7" s="39">
        <f t="shared" si="1"/>
        <v>44926</v>
      </c>
    </row>
    <row r="8" spans="1:27" s="5" customFormat="1" ht="19.5" customHeight="1">
      <c r="A8" s="37"/>
      <c r="B8" s="37"/>
      <c r="C8" s="117" t="s">
        <v>11</v>
      </c>
      <c r="D8" s="117"/>
      <c r="E8" s="117"/>
      <c r="F8" s="117"/>
      <c r="G8" s="117"/>
      <c r="H8" s="117"/>
      <c r="I8" s="117"/>
      <c r="J8" s="117"/>
      <c r="K8" s="39">
        <f t="shared" si="0"/>
        <v>44864</v>
      </c>
      <c r="L8" s="39">
        <f t="shared" si="0"/>
        <v>44865</v>
      </c>
      <c r="M8" s="39" t="str">
        <f t="shared" si="0"/>
        <v/>
      </c>
      <c r="N8" s="39" t="str">
        <f t="shared" si="0"/>
        <v/>
      </c>
      <c r="O8" s="39" t="str">
        <f t="shared" si="0"/>
        <v/>
      </c>
      <c r="P8" s="39" t="str">
        <f t="shared" si="0"/>
        <v/>
      </c>
      <c r="Q8" s="39" t="str">
        <f t="shared" si="0"/>
        <v/>
      </c>
      <c r="R8" s="31"/>
      <c r="S8" s="39" t="str">
        <f t="shared" si="1"/>
        <v/>
      </c>
      <c r="T8" s="39" t="str">
        <f t="shared" si="1"/>
        <v/>
      </c>
      <c r="U8" s="39" t="str">
        <f t="shared" si="1"/>
        <v/>
      </c>
      <c r="V8" s="39" t="str">
        <f t="shared" si="1"/>
        <v/>
      </c>
      <c r="W8" s="39" t="str">
        <f t="shared" si="1"/>
        <v/>
      </c>
      <c r="X8" s="39" t="str">
        <f t="shared" si="1"/>
        <v/>
      </c>
      <c r="Y8" s="39" t="str">
        <f t="shared" si="1"/>
        <v/>
      </c>
      <c r="Z8" s="32"/>
    </row>
    <row r="9" spans="1:27" s="1" customFormat="1" ht="21" customHeight="1">
      <c r="A9" s="131">
        <f>A10</f>
        <v>44864</v>
      </c>
      <c r="B9" s="131"/>
      <c r="C9" s="131">
        <f>C10</f>
        <v>44865</v>
      </c>
      <c r="D9" s="131"/>
      <c r="E9" s="131">
        <f>E10</f>
        <v>44866</v>
      </c>
      <c r="F9" s="131"/>
      <c r="G9" s="131">
        <f>G10</f>
        <v>44867</v>
      </c>
      <c r="H9" s="131"/>
      <c r="I9" s="131">
        <f>I10</f>
        <v>44868</v>
      </c>
      <c r="J9" s="131"/>
      <c r="K9" s="131">
        <f>K10</f>
        <v>44869</v>
      </c>
      <c r="L9" s="131"/>
      <c r="M9" s="131"/>
      <c r="N9" s="131"/>
      <c r="O9" s="131"/>
      <c r="P9" s="131"/>
      <c r="Q9" s="131"/>
      <c r="R9" s="131"/>
      <c r="S9" s="131">
        <f>S10</f>
        <v>44870</v>
      </c>
      <c r="T9" s="131"/>
      <c r="U9" s="131"/>
      <c r="V9" s="131"/>
      <c r="W9" s="131"/>
      <c r="X9" s="131"/>
      <c r="Y9" s="131"/>
      <c r="Z9" s="131"/>
    </row>
    <row r="10" spans="1:27" s="1" customFormat="1" ht="18.75">
      <c r="A10" s="74">
        <f>$A$1-(WEEKDAY($A$1,1)-(start_day-1))-IF((WEEKDAY($A$1,1)-(start_day-1))&lt;=0,7,0)+1</f>
        <v>44864</v>
      </c>
      <c r="B10" s="75"/>
      <c r="C10" s="72">
        <f>A10+1</f>
        <v>44865</v>
      </c>
      <c r="D10" s="73"/>
      <c r="E10" s="72">
        <f>C10+1</f>
        <v>44866</v>
      </c>
      <c r="F10" s="73"/>
      <c r="G10" s="72">
        <f>E10+1</f>
        <v>44867</v>
      </c>
      <c r="H10" s="73"/>
      <c r="I10" s="72">
        <f>G10+1</f>
        <v>44868</v>
      </c>
      <c r="J10" s="73"/>
      <c r="K10" s="161">
        <f>I10+1</f>
        <v>44869</v>
      </c>
      <c r="L10" s="162"/>
      <c r="M10" s="163"/>
      <c r="N10" s="163"/>
      <c r="O10" s="163"/>
      <c r="P10" s="163"/>
      <c r="Q10" s="163"/>
      <c r="R10" s="164"/>
      <c r="S10" s="165">
        <f>K10+1</f>
        <v>44870</v>
      </c>
      <c r="T10" s="100"/>
      <c r="U10" s="166"/>
      <c r="V10" s="166"/>
      <c r="W10" s="166"/>
      <c r="X10" s="166"/>
      <c r="Y10" s="166"/>
      <c r="Z10" s="167"/>
    </row>
    <row r="11" spans="1:27" s="1" customFormat="1">
      <c r="A11" s="104"/>
      <c r="B11" s="105"/>
      <c r="C11" s="89"/>
      <c r="D11" s="89"/>
      <c r="E11" s="89"/>
      <c r="F11" s="89"/>
      <c r="G11" s="89"/>
      <c r="H11" s="89"/>
      <c r="I11" s="89"/>
      <c r="J11" s="89"/>
      <c r="K11" s="89"/>
      <c r="L11" s="89"/>
      <c r="M11" s="89"/>
      <c r="N11" s="89"/>
      <c r="O11" s="89"/>
      <c r="P11" s="89"/>
      <c r="Q11" s="89"/>
      <c r="R11" s="89"/>
      <c r="S11" s="155"/>
      <c r="T11" s="105"/>
      <c r="U11" s="105"/>
      <c r="V11" s="105"/>
      <c r="W11" s="105"/>
      <c r="X11" s="105"/>
      <c r="Y11" s="105"/>
      <c r="Z11" s="156"/>
    </row>
    <row r="12" spans="1:27" s="1" customFormat="1">
      <c r="A12" s="104"/>
      <c r="B12" s="105"/>
      <c r="C12" s="89"/>
      <c r="D12" s="89"/>
      <c r="E12" s="89"/>
      <c r="F12" s="89"/>
      <c r="G12" s="89"/>
      <c r="H12" s="89"/>
      <c r="I12" s="89"/>
      <c r="J12" s="89"/>
      <c r="K12" s="89"/>
      <c r="L12" s="89"/>
      <c r="M12" s="89"/>
      <c r="N12" s="89"/>
      <c r="O12" s="89"/>
      <c r="P12" s="89"/>
      <c r="Q12" s="89"/>
      <c r="R12" s="89"/>
      <c r="S12" s="155"/>
      <c r="T12" s="105"/>
      <c r="U12" s="105"/>
      <c r="V12" s="105"/>
      <c r="W12" s="105"/>
      <c r="X12" s="105"/>
      <c r="Y12" s="105"/>
      <c r="Z12" s="156"/>
    </row>
    <row r="13" spans="1:27" s="1" customFormat="1">
      <c r="A13" s="104"/>
      <c r="B13" s="105"/>
      <c r="C13" s="89"/>
      <c r="D13" s="89"/>
      <c r="E13" s="89"/>
      <c r="F13" s="89"/>
      <c r="G13" s="89"/>
      <c r="H13" s="89"/>
      <c r="I13" s="89"/>
      <c r="J13" s="89"/>
      <c r="K13" s="89"/>
      <c r="L13" s="89"/>
      <c r="M13" s="89"/>
      <c r="N13" s="89"/>
      <c r="O13" s="89"/>
      <c r="P13" s="89"/>
      <c r="Q13" s="89"/>
      <c r="R13" s="89"/>
      <c r="S13" s="155"/>
      <c r="T13" s="105"/>
      <c r="U13" s="105"/>
      <c r="V13" s="105"/>
      <c r="W13" s="105"/>
      <c r="X13" s="105"/>
      <c r="Y13" s="105"/>
      <c r="Z13" s="156"/>
    </row>
    <row r="14" spans="1:27" s="1" customFormat="1">
      <c r="A14" s="104"/>
      <c r="B14" s="105"/>
      <c r="C14" s="89"/>
      <c r="D14" s="89"/>
      <c r="E14" s="89"/>
      <c r="F14" s="89"/>
      <c r="G14" s="89"/>
      <c r="H14" s="89"/>
      <c r="I14" s="89"/>
      <c r="J14" s="89"/>
      <c r="K14" s="89"/>
      <c r="L14" s="89"/>
      <c r="M14" s="89"/>
      <c r="N14" s="89"/>
      <c r="O14" s="89"/>
      <c r="P14" s="89"/>
      <c r="Q14" s="89"/>
      <c r="R14" s="89"/>
      <c r="S14" s="155"/>
      <c r="T14" s="105"/>
      <c r="U14" s="105"/>
      <c r="V14" s="105"/>
      <c r="W14" s="105"/>
      <c r="X14" s="105"/>
      <c r="Y14" s="105"/>
      <c r="Z14" s="156"/>
    </row>
    <row r="15" spans="1:27" s="2" customFormat="1" ht="13.15" customHeight="1">
      <c r="A15" s="106"/>
      <c r="B15" s="107"/>
      <c r="C15" s="89"/>
      <c r="D15" s="89"/>
      <c r="E15" s="89"/>
      <c r="F15" s="89"/>
      <c r="G15" s="89"/>
      <c r="H15" s="89"/>
      <c r="I15" s="89"/>
      <c r="J15" s="89"/>
      <c r="K15" s="89"/>
      <c r="L15" s="89"/>
      <c r="M15" s="89"/>
      <c r="N15" s="89"/>
      <c r="O15" s="89"/>
      <c r="P15" s="89"/>
      <c r="Q15" s="89"/>
      <c r="R15" s="89"/>
      <c r="S15" s="107"/>
      <c r="T15" s="107"/>
      <c r="U15" s="107"/>
      <c r="V15" s="107"/>
      <c r="W15" s="107"/>
      <c r="X15" s="107"/>
      <c r="Y15" s="107"/>
      <c r="Z15" s="157"/>
      <c r="AA15" s="1"/>
    </row>
    <row r="16" spans="1:27" s="1" customFormat="1" ht="18.75">
      <c r="A16" s="76">
        <f>S10+1</f>
        <v>44871</v>
      </c>
      <c r="B16" s="77"/>
      <c r="C16" s="72">
        <f>A16+1</f>
        <v>44872</v>
      </c>
      <c r="D16" s="73"/>
      <c r="E16" s="72">
        <f>C16+1</f>
        <v>44873</v>
      </c>
      <c r="F16" s="73"/>
      <c r="G16" s="72">
        <f>E16+1</f>
        <v>44874</v>
      </c>
      <c r="H16" s="73"/>
      <c r="I16" s="72">
        <f>G16+1</f>
        <v>44875</v>
      </c>
      <c r="J16" s="73"/>
      <c r="K16" s="161">
        <f>I16+1</f>
        <v>44876</v>
      </c>
      <c r="L16" s="162"/>
      <c r="M16" s="163"/>
      <c r="N16" s="163"/>
      <c r="O16" s="163"/>
      <c r="P16" s="163"/>
      <c r="Q16" s="163"/>
      <c r="R16" s="164"/>
      <c r="S16" s="168">
        <f>K16+1</f>
        <v>44877</v>
      </c>
      <c r="T16" s="83"/>
      <c r="U16" s="169"/>
      <c r="V16" s="169"/>
      <c r="W16" s="169"/>
      <c r="X16" s="169"/>
      <c r="Y16" s="169"/>
      <c r="Z16" s="170"/>
    </row>
    <row r="17" spans="1:27" s="1" customFormat="1" ht="16.5" customHeight="1">
      <c r="A17" s="104"/>
      <c r="B17" s="105"/>
      <c r="C17" s="89"/>
      <c r="D17" s="89"/>
      <c r="E17" s="89"/>
      <c r="F17" s="89"/>
      <c r="G17" s="191"/>
      <c r="H17" s="191"/>
      <c r="I17" s="178"/>
      <c r="J17" s="179"/>
      <c r="K17" s="89"/>
      <c r="L17" s="89"/>
      <c r="M17" s="89"/>
      <c r="N17" s="89"/>
      <c r="O17" s="89"/>
      <c r="P17" s="89"/>
      <c r="Q17" s="89"/>
      <c r="R17" s="89"/>
      <c r="S17" s="155"/>
      <c r="T17" s="105"/>
      <c r="U17" s="105"/>
      <c r="V17" s="105"/>
      <c r="W17" s="105"/>
      <c r="X17" s="105"/>
      <c r="Y17" s="105"/>
      <c r="Z17" s="156"/>
    </row>
    <row r="18" spans="1:27" s="1" customFormat="1">
      <c r="A18" s="104"/>
      <c r="B18" s="105"/>
      <c r="C18" s="89"/>
      <c r="D18" s="89"/>
      <c r="E18" s="89"/>
      <c r="F18" s="89"/>
      <c r="G18" s="89"/>
      <c r="H18" s="89"/>
      <c r="I18" s="89"/>
      <c r="J18" s="89"/>
      <c r="K18" s="89"/>
      <c r="L18" s="89"/>
      <c r="M18" s="89"/>
      <c r="N18" s="89"/>
      <c r="O18" s="89"/>
      <c r="P18" s="89"/>
      <c r="Q18" s="89"/>
      <c r="R18" s="89"/>
      <c r="S18" s="155"/>
      <c r="T18" s="105"/>
      <c r="U18" s="105"/>
      <c r="V18" s="105"/>
      <c r="W18" s="105"/>
      <c r="X18" s="105"/>
      <c r="Y18" s="105"/>
      <c r="Z18" s="156"/>
    </row>
    <row r="19" spans="1:27" s="1" customFormat="1">
      <c r="A19" s="104"/>
      <c r="B19" s="105"/>
      <c r="C19" s="89"/>
      <c r="D19" s="89"/>
      <c r="E19" s="89"/>
      <c r="F19" s="89"/>
      <c r="G19" s="89"/>
      <c r="H19" s="89"/>
      <c r="I19" s="89"/>
      <c r="J19" s="89"/>
      <c r="K19" s="89"/>
      <c r="L19" s="89"/>
      <c r="M19" s="89"/>
      <c r="N19" s="89"/>
      <c r="O19" s="89"/>
      <c r="P19" s="89"/>
      <c r="Q19" s="89"/>
      <c r="R19" s="89"/>
      <c r="S19" s="155"/>
      <c r="T19" s="105"/>
      <c r="U19" s="105"/>
      <c r="V19" s="105"/>
      <c r="W19" s="105"/>
      <c r="X19" s="105"/>
      <c r="Y19" s="105"/>
      <c r="Z19" s="156"/>
    </row>
    <row r="20" spans="1:27" s="1" customFormat="1">
      <c r="A20" s="104"/>
      <c r="B20" s="105"/>
      <c r="C20" s="89"/>
      <c r="D20" s="89"/>
      <c r="E20" s="89"/>
      <c r="F20" s="89"/>
      <c r="G20" s="89"/>
      <c r="H20" s="89"/>
      <c r="I20" s="89"/>
      <c r="J20" s="89"/>
      <c r="K20" s="89"/>
      <c r="L20" s="89"/>
      <c r="M20" s="89"/>
      <c r="N20" s="89"/>
      <c r="O20" s="89"/>
      <c r="P20" s="89"/>
      <c r="Q20" s="89"/>
      <c r="R20" s="89"/>
      <c r="S20" s="155"/>
      <c r="T20" s="105"/>
      <c r="U20" s="105"/>
      <c r="V20" s="105"/>
      <c r="W20" s="105"/>
      <c r="X20" s="105"/>
      <c r="Y20" s="105"/>
      <c r="Z20" s="156"/>
    </row>
    <row r="21" spans="1:27" s="2" customFormat="1" ht="13.15" customHeight="1">
      <c r="A21" s="106"/>
      <c r="B21" s="107"/>
      <c r="C21" s="89"/>
      <c r="D21" s="89"/>
      <c r="E21" s="89"/>
      <c r="F21" s="89"/>
      <c r="G21" s="89"/>
      <c r="H21" s="89"/>
      <c r="I21" s="89"/>
      <c r="J21" s="89"/>
      <c r="K21" s="89"/>
      <c r="L21" s="89"/>
      <c r="M21" s="89"/>
      <c r="N21" s="89"/>
      <c r="O21" s="89"/>
      <c r="P21" s="89"/>
      <c r="Q21" s="89"/>
      <c r="R21" s="89"/>
      <c r="S21" s="107"/>
      <c r="T21" s="107"/>
      <c r="U21" s="107"/>
      <c r="V21" s="107"/>
      <c r="W21" s="107"/>
      <c r="X21" s="107"/>
      <c r="Y21" s="107"/>
      <c r="Z21" s="157"/>
      <c r="AA21" s="1"/>
    </row>
    <row r="22" spans="1:27" s="1" customFormat="1" ht="18.75">
      <c r="A22" s="76">
        <f>S16+1</f>
        <v>44878</v>
      </c>
      <c r="B22" s="77"/>
      <c r="C22" s="72">
        <f>A22+1</f>
        <v>44879</v>
      </c>
      <c r="D22" s="73"/>
      <c r="E22" s="72">
        <f>C22+1</f>
        <v>44880</v>
      </c>
      <c r="F22" s="73"/>
      <c r="G22" s="72">
        <f>E22+1</f>
        <v>44881</v>
      </c>
      <c r="H22" s="73"/>
      <c r="I22" s="72">
        <f>G22+1</f>
        <v>44882</v>
      </c>
      <c r="J22" s="73"/>
      <c r="K22" s="161">
        <f>I22+1</f>
        <v>44883</v>
      </c>
      <c r="L22" s="162"/>
      <c r="M22" s="163"/>
      <c r="N22" s="163"/>
      <c r="O22" s="163"/>
      <c r="P22" s="163"/>
      <c r="Q22" s="163"/>
      <c r="R22" s="164"/>
      <c r="S22" s="168">
        <f>K22+1</f>
        <v>44884</v>
      </c>
      <c r="T22" s="83"/>
      <c r="U22" s="169"/>
      <c r="V22" s="169"/>
      <c r="W22" s="169"/>
      <c r="X22" s="169"/>
      <c r="Y22" s="169"/>
      <c r="Z22" s="170"/>
    </row>
    <row r="23" spans="1:27" s="1" customFormat="1">
      <c r="A23" s="104"/>
      <c r="B23" s="105"/>
      <c r="C23" s="89"/>
      <c r="D23" s="89"/>
      <c r="E23" s="89"/>
      <c r="F23" s="89"/>
      <c r="G23" s="89"/>
      <c r="H23" s="89"/>
      <c r="I23" s="89"/>
      <c r="J23" s="89"/>
      <c r="K23" s="89"/>
      <c r="L23" s="89"/>
      <c r="M23" s="89"/>
      <c r="N23" s="89"/>
      <c r="O23" s="89"/>
      <c r="P23" s="89"/>
      <c r="Q23" s="89"/>
      <c r="R23" s="89"/>
      <c r="S23" s="155"/>
      <c r="T23" s="105"/>
      <c r="U23" s="105"/>
      <c r="V23" s="105"/>
      <c r="W23" s="105"/>
      <c r="X23" s="105"/>
      <c r="Y23" s="105"/>
      <c r="Z23" s="156"/>
    </row>
    <row r="24" spans="1:27" s="1" customFormat="1">
      <c r="A24" s="104"/>
      <c r="B24" s="105"/>
      <c r="C24" s="89"/>
      <c r="D24" s="89"/>
      <c r="E24" s="89"/>
      <c r="F24" s="89"/>
      <c r="G24" s="89"/>
      <c r="H24" s="89"/>
      <c r="I24" s="89"/>
      <c r="J24" s="89"/>
      <c r="K24" s="89"/>
      <c r="L24" s="89"/>
      <c r="M24" s="89"/>
      <c r="N24" s="89"/>
      <c r="O24" s="89"/>
      <c r="P24" s="89"/>
      <c r="Q24" s="89"/>
      <c r="R24" s="89"/>
      <c r="S24" s="155"/>
      <c r="T24" s="105"/>
      <c r="U24" s="105"/>
      <c r="V24" s="105"/>
      <c r="W24" s="105"/>
      <c r="X24" s="105"/>
      <c r="Y24" s="105"/>
      <c r="Z24" s="156"/>
    </row>
    <row r="25" spans="1:27" s="1" customFormat="1">
      <c r="A25" s="104"/>
      <c r="B25" s="105"/>
      <c r="C25" s="89"/>
      <c r="D25" s="89"/>
      <c r="E25" s="89"/>
      <c r="F25" s="89"/>
      <c r="G25" s="89"/>
      <c r="H25" s="89"/>
      <c r="I25" s="89"/>
      <c r="J25" s="89"/>
      <c r="K25" s="89"/>
      <c r="L25" s="89"/>
      <c r="M25" s="89"/>
      <c r="N25" s="89"/>
      <c r="O25" s="89"/>
      <c r="P25" s="89"/>
      <c r="Q25" s="89"/>
      <c r="R25" s="89"/>
      <c r="S25" s="155"/>
      <c r="T25" s="105"/>
      <c r="U25" s="105"/>
      <c r="V25" s="105"/>
      <c r="W25" s="105"/>
      <c r="X25" s="105"/>
      <c r="Y25" s="105"/>
      <c r="Z25" s="156"/>
    </row>
    <row r="26" spans="1:27" s="1" customFormat="1">
      <c r="A26" s="104"/>
      <c r="B26" s="105"/>
      <c r="C26" s="89"/>
      <c r="D26" s="89"/>
      <c r="E26" s="89"/>
      <c r="F26" s="89"/>
      <c r="G26" s="89"/>
      <c r="H26" s="89"/>
      <c r="I26" s="89"/>
      <c r="J26" s="89"/>
      <c r="K26" s="89"/>
      <c r="L26" s="89"/>
      <c r="M26" s="89"/>
      <c r="N26" s="89"/>
      <c r="O26" s="89"/>
      <c r="P26" s="89"/>
      <c r="Q26" s="89"/>
      <c r="R26" s="89"/>
      <c r="S26" s="155"/>
      <c r="T26" s="105"/>
      <c r="U26" s="105"/>
      <c r="V26" s="105"/>
      <c r="W26" s="105"/>
      <c r="X26" s="105"/>
      <c r="Y26" s="105"/>
      <c r="Z26" s="156"/>
    </row>
    <row r="27" spans="1:27" s="2" customFormat="1">
      <c r="A27" s="106"/>
      <c r="B27" s="107"/>
      <c r="C27" s="89"/>
      <c r="D27" s="89"/>
      <c r="E27" s="89"/>
      <c r="F27" s="89"/>
      <c r="G27" s="89"/>
      <c r="H27" s="89"/>
      <c r="I27" s="89"/>
      <c r="J27" s="89"/>
      <c r="K27" s="89"/>
      <c r="L27" s="89"/>
      <c r="M27" s="89"/>
      <c r="N27" s="89"/>
      <c r="O27" s="89"/>
      <c r="P27" s="89"/>
      <c r="Q27" s="89"/>
      <c r="R27" s="89"/>
      <c r="S27" s="107"/>
      <c r="T27" s="107"/>
      <c r="U27" s="107"/>
      <c r="V27" s="107"/>
      <c r="W27" s="107"/>
      <c r="X27" s="107"/>
      <c r="Y27" s="107"/>
      <c r="Z27" s="157"/>
      <c r="AA27" s="1"/>
    </row>
    <row r="28" spans="1:27" s="1" customFormat="1" ht="18.75">
      <c r="A28" s="76">
        <f>S22+1</f>
        <v>44885</v>
      </c>
      <c r="B28" s="77"/>
      <c r="C28" s="72">
        <f>A28+1</f>
        <v>44886</v>
      </c>
      <c r="D28" s="73"/>
      <c r="E28" s="72">
        <f>C28+1</f>
        <v>44887</v>
      </c>
      <c r="F28" s="73"/>
      <c r="G28" s="72">
        <f>E28+1</f>
        <v>44888</v>
      </c>
      <c r="H28" s="73"/>
      <c r="I28" s="72">
        <f>G28+1</f>
        <v>44889</v>
      </c>
      <c r="J28" s="73"/>
      <c r="K28" s="161">
        <f>I28+1</f>
        <v>44890</v>
      </c>
      <c r="L28" s="162"/>
      <c r="M28" s="163"/>
      <c r="N28" s="163"/>
      <c r="O28" s="163"/>
      <c r="P28" s="163"/>
      <c r="Q28" s="163"/>
      <c r="R28" s="164"/>
      <c r="S28" s="168">
        <f>K28+1</f>
        <v>44891</v>
      </c>
      <c r="T28" s="83"/>
      <c r="U28" s="169"/>
      <c r="V28" s="169"/>
      <c r="W28" s="169"/>
      <c r="X28" s="169"/>
      <c r="Y28" s="169"/>
      <c r="Z28" s="170"/>
    </row>
    <row r="29" spans="1:27" s="1" customFormat="1">
      <c r="A29" s="104"/>
      <c r="B29" s="105"/>
      <c r="C29" s="89"/>
      <c r="D29" s="89"/>
      <c r="E29" s="89"/>
      <c r="F29" s="89"/>
      <c r="G29" s="89"/>
      <c r="H29" s="89"/>
      <c r="I29" s="89"/>
      <c r="J29" s="89"/>
      <c r="K29" s="89"/>
      <c r="L29" s="89"/>
      <c r="M29" s="89"/>
      <c r="N29" s="89"/>
      <c r="O29" s="89"/>
      <c r="P29" s="89"/>
      <c r="Q29" s="89"/>
      <c r="R29" s="89"/>
      <c r="S29" s="155"/>
      <c r="T29" s="105"/>
      <c r="U29" s="105"/>
      <c r="V29" s="105"/>
      <c r="W29" s="105"/>
      <c r="X29" s="105"/>
      <c r="Y29" s="105"/>
      <c r="Z29" s="156"/>
    </row>
    <row r="30" spans="1:27" s="1" customFormat="1">
      <c r="A30" s="104"/>
      <c r="B30" s="105"/>
      <c r="C30" s="89"/>
      <c r="D30" s="89"/>
      <c r="E30" s="89"/>
      <c r="F30" s="89"/>
      <c r="G30" s="89"/>
      <c r="H30" s="89"/>
      <c r="I30" s="89"/>
      <c r="J30" s="89"/>
      <c r="K30" s="89"/>
      <c r="L30" s="89"/>
      <c r="M30" s="89"/>
      <c r="N30" s="89"/>
      <c r="O30" s="89"/>
      <c r="P30" s="89"/>
      <c r="Q30" s="89"/>
      <c r="R30" s="89"/>
      <c r="S30" s="155"/>
      <c r="T30" s="105"/>
      <c r="U30" s="105"/>
      <c r="V30" s="105"/>
      <c r="W30" s="105"/>
      <c r="X30" s="105"/>
      <c r="Y30" s="105"/>
      <c r="Z30" s="156"/>
    </row>
    <row r="31" spans="1:27" s="1" customFormat="1">
      <c r="A31" s="104"/>
      <c r="B31" s="105"/>
      <c r="C31" s="89"/>
      <c r="D31" s="89"/>
      <c r="E31" s="89"/>
      <c r="F31" s="89"/>
      <c r="G31" s="89"/>
      <c r="H31" s="89"/>
      <c r="I31" s="89"/>
      <c r="J31" s="89"/>
      <c r="K31" s="89"/>
      <c r="L31" s="89"/>
      <c r="M31" s="89"/>
      <c r="N31" s="89"/>
      <c r="O31" s="89"/>
      <c r="P31" s="89"/>
      <c r="Q31" s="89"/>
      <c r="R31" s="89"/>
      <c r="S31" s="155"/>
      <c r="T31" s="105"/>
      <c r="U31" s="105"/>
      <c r="V31" s="105"/>
      <c r="W31" s="105"/>
      <c r="X31" s="105"/>
      <c r="Y31" s="105"/>
      <c r="Z31" s="156"/>
    </row>
    <row r="32" spans="1:27" s="1" customFormat="1">
      <c r="A32" s="104"/>
      <c r="B32" s="105"/>
      <c r="C32" s="89"/>
      <c r="D32" s="89"/>
      <c r="E32" s="89"/>
      <c r="F32" s="89"/>
      <c r="G32" s="89"/>
      <c r="H32" s="89"/>
      <c r="I32" s="89"/>
      <c r="J32" s="89"/>
      <c r="K32" s="89"/>
      <c r="L32" s="89"/>
      <c r="M32" s="89"/>
      <c r="N32" s="89"/>
      <c r="O32" s="89"/>
      <c r="P32" s="89"/>
      <c r="Q32" s="89"/>
      <c r="R32" s="89"/>
      <c r="S32" s="155"/>
      <c r="T32" s="105"/>
      <c r="U32" s="105"/>
      <c r="V32" s="105"/>
      <c r="W32" s="105"/>
      <c r="X32" s="105"/>
      <c r="Y32" s="105"/>
      <c r="Z32" s="156"/>
    </row>
    <row r="33" spans="1:27" s="2" customFormat="1">
      <c r="A33" s="106"/>
      <c r="B33" s="107"/>
      <c r="C33" s="89"/>
      <c r="D33" s="89"/>
      <c r="E33" s="89"/>
      <c r="F33" s="89"/>
      <c r="G33" s="89"/>
      <c r="H33" s="89"/>
      <c r="I33" s="89"/>
      <c r="J33" s="89"/>
      <c r="K33" s="89"/>
      <c r="L33" s="89"/>
      <c r="M33" s="89"/>
      <c r="N33" s="89"/>
      <c r="O33" s="89"/>
      <c r="P33" s="89"/>
      <c r="Q33" s="89"/>
      <c r="R33" s="89"/>
      <c r="S33" s="107"/>
      <c r="T33" s="107"/>
      <c r="U33" s="107"/>
      <c r="V33" s="107"/>
      <c r="W33" s="107"/>
      <c r="X33" s="107"/>
      <c r="Y33" s="107"/>
      <c r="Z33" s="157"/>
      <c r="AA33" s="1"/>
    </row>
    <row r="34" spans="1:27" s="1" customFormat="1" ht="18.75">
      <c r="A34" s="76">
        <f>S28+1</f>
        <v>44892</v>
      </c>
      <c r="B34" s="77"/>
      <c r="C34" s="72">
        <f>A34+1</f>
        <v>44893</v>
      </c>
      <c r="D34" s="73"/>
      <c r="E34" s="72">
        <f>C34+1</f>
        <v>44894</v>
      </c>
      <c r="F34" s="73"/>
      <c r="G34" s="72">
        <f>E34+1</f>
        <v>44895</v>
      </c>
      <c r="H34" s="73"/>
      <c r="I34" s="72">
        <f>G34+1</f>
        <v>44896</v>
      </c>
      <c r="J34" s="73"/>
      <c r="K34" s="161">
        <f>I34+1</f>
        <v>44897</v>
      </c>
      <c r="L34" s="162"/>
      <c r="M34" s="163"/>
      <c r="N34" s="163"/>
      <c r="O34" s="163"/>
      <c r="P34" s="163"/>
      <c r="Q34" s="163"/>
      <c r="R34" s="164"/>
      <c r="S34" s="168">
        <f>K34+1</f>
        <v>44898</v>
      </c>
      <c r="T34" s="83"/>
      <c r="U34" s="169"/>
      <c r="V34" s="169"/>
      <c r="W34" s="169"/>
      <c r="X34" s="169"/>
      <c r="Y34" s="169"/>
      <c r="Z34" s="170"/>
    </row>
    <row r="35" spans="1:27" s="1" customFormat="1">
      <c r="A35" s="104"/>
      <c r="B35" s="105"/>
      <c r="C35" s="89"/>
      <c r="D35" s="89"/>
      <c r="E35" s="89"/>
      <c r="F35" s="89"/>
      <c r="G35" s="89"/>
      <c r="H35" s="89"/>
      <c r="I35" s="89"/>
      <c r="J35" s="89"/>
      <c r="K35" s="89"/>
      <c r="L35" s="89"/>
      <c r="M35" s="89"/>
      <c r="N35" s="89"/>
      <c r="O35" s="89"/>
      <c r="P35" s="89"/>
      <c r="Q35" s="89"/>
      <c r="R35" s="89"/>
      <c r="S35" s="155"/>
      <c r="T35" s="105"/>
      <c r="U35" s="105"/>
      <c r="V35" s="105"/>
      <c r="W35" s="105"/>
      <c r="X35" s="105"/>
      <c r="Y35" s="105"/>
      <c r="Z35" s="156"/>
    </row>
    <row r="36" spans="1:27" s="1" customFormat="1">
      <c r="A36" s="104"/>
      <c r="B36" s="105"/>
      <c r="C36" s="89"/>
      <c r="D36" s="89"/>
      <c r="E36" s="89"/>
      <c r="F36" s="89"/>
      <c r="G36" s="89"/>
      <c r="H36" s="89"/>
      <c r="I36" s="89"/>
      <c r="J36" s="89"/>
      <c r="K36" s="89"/>
      <c r="L36" s="89"/>
      <c r="M36" s="89"/>
      <c r="N36" s="89"/>
      <c r="O36" s="89"/>
      <c r="P36" s="89"/>
      <c r="Q36" s="89"/>
      <c r="R36" s="89"/>
      <c r="S36" s="155"/>
      <c r="T36" s="105"/>
      <c r="U36" s="105"/>
      <c r="V36" s="105"/>
      <c r="W36" s="105"/>
      <c r="X36" s="105"/>
      <c r="Y36" s="105"/>
      <c r="Z36" s="156"/>
    </row>
    <row r="37" spans="1:27" s="1" customFormat="1">
      <c r="A37" s="104"/>
      <c r="B37" s="105"/>
      <c r="C37" s="89"/>
      <c r="D37" s="89"/>
      <c r="E37" s="89"/>
      <c r="F37" s="89"/>
      <c r="G37" s="89"/>
      <c r="H37" s="89"/>
      <c r="I37" s="89"/>
      <c r="J37" s="89"/>
      <c r="K37" s="89"/>
      <c r="L37" s="89"/>
      <c r="M37" s="89"/>
      <c r="N37" s="89"/>
      <c r="O37" s="89"/>
      <c r="P37" s="89"/>
      <c r="Q37" s="89"/>
      <c r="R37" s="89"/>
      <c r="S37" s="155"/>
      <c r="T37" s="105"/>
      <c r="U37" s="105"/>
      <c r="V37" s="105"/>
      <c r="W37" s="105"/>
      <c r="X37" s="105"/>
      <c r="Y37" s="105"/>
      <c r="Z37" s="156"/>
    </row>
    <row r="38" spans="1:27" s="1" customFormat="1">
      <c r="A38" s="104"/>
      <c r="B38" s="105"/>
      <c r="C38" s="89"/>
      <c r="D38" s="89"/>
      <c r="E38" s="89"/>
      <c r="F38" s="89"/>
      <c r="G38" s="89"/>
      <c r="H38" s="89"/>
      <c r="I38" s="89"/>
      <c r="J38" s="89"/>
      <c r="K38" s="89"/>
      <c r="L38" s="89"/>
      <c r="M38" s="89"/>
      <c r="N38" s="89"/>
      <c r="O38" s="89"/>
      <c r="P38" s="89"/>
      <c r="Q38" s="89"/>
      <c r="R38" s="89"/>
      <c r="S38" s="155"/>
      <c r="T38" s="105"/>
      <c r="U38" s="105"/>
      <c r="V38" s="105"/>
      <c r="W38" s="105"/>
      <c r="X38" s="105"/>
      <c r="Y38" s="105"/>
      <c r="Z38" s="156"/>
    </row>
    <row r="39" spans="1:27" s="2" customFormat="1">
      <c r="A39" s="106"/>
      <c r="B39" s="107"/>
      <c r="C39" s="89"/>
      <c r="D39" s="89"/>
      <c r="E39" s="89"/>
      <c r="F39" s="89"/>
      <c r="G39" s="89"/>
      <c r="H39" s="89"/>
      <c r="I39" s="89"/>
      <c r="J39" s="89"/>
      <c r="K39" s="89"/>
      <c r="L39" s="89"/>
      <c r="M39" s="89"/>
      <c r="N39" s="89"/>
      <c r="O39" s="89"/>
      <c r="P39" s="89"/>
      <c r="Q39" s="89"/>
      <c r="R39" s="89"/>
      <c r="S39" s="107"/>
      <c r="T39" s="107"/>
      <c r="U39" s="107"/>
      <c r="V39" s="107"/>
      <c r="W39" s="107"/>
      <c r="X39" s="107"/>
      <c r="Y39" s="107"/>
      <c r="Z39" s="157"/>
      <c r="AA39" s="1"/>
    </row>
    <row r="40" spans="1:27" ht="18.75">
      <c r="A40" s="76">
        <f>S34+1</f>
        <v>44899</v>
      </c>
      <c r="B40" s="77"/>
      <c r="C40" s="72">
        <f>A40+1</f>
        <v>44900</v>
      </c>
      <c r="D40" s="73"/>
      <c r="E40" s="47" t="s">
        <v>8</v>
      </c>
      <c r="F40" s="48"/>
      <c r="G40" s="48"/>
      <c r="H40" s="48"/>
      <c r="I40" s="48"/>
      <c r="J40" s="48"/>
      <c r="K40" s="48"/>
      <c r="L40" s="48"/>
      <c r="M40" s="48"/>
      <c r="N40" s="48"/>
      <c r="O40" s="48"/>
      <c r="P40" s="48"/>
      <c r="Q40" s="48"/>
      <c r="R40" s="48"/>
      <c r="S40" s="27"/>
      <c r="T40" s="27"/>
      <c r="U40" s="27"/>
      <c r="V40" s="27"/>
      <c r="W40" s="27"/>
      <c r="X40" s="27"/>
      <c r="Y40" s="27"/>
      <c r="Z40" s="9"/>
    </row>
    <row r="41" spans="1:27">
      <c r="A41" s="104"/>
      <c r="B41" s="105"/>
      <c r="C41" s="89"/>
      <c r="D41" s="89"/>
      <c r="E41" s="64"/>
      <c r="F41" s="6"/>
      <c r="G41" s="6"/>
      <c r="H41" s="6"/>
      <c r="I41" s="6"/>
      <c r="J41" s="6"/>
      <c r="K41" s="6"/>
      <c r="L41" s="6"/>
      <c r="M41" s="6"/>
      <c r="N41" s="6"/>
      <c r="O41" s="6"/>
      <c r="P41" s="6"/>
      <c r="Q41" s="6"/>
      <c r="R41" s="6"/>
      <c r="S41" s="6"/>
      <c r="T41" s="6"/>
      <c r="U41" s="6"/>
      <c r="V41" s="6"/>
      <c r="W41" s="6"/>
      <c r="X41" s="6"/>
      <c r="Y41" s="6"/>
      <c r="Z41" s="8"/>
    </row>
    <row r="42" spans="1:27">
      <c r="A42" s="104"/>
      <c r="B42" s="105"/>
      <c r="C42" s="89"/>
      <c r="D42" s="89"/>
      <c r="E42" s="64"/>
      <c r="F42" s="6"/>
      <c r="G42" s="6"/>
      <c r="H42" s="6"/>
      <c r="I42" s="6"/>
      <c r="J42" s="6"/>
      <c r="K42" s="6"/>
      <c r="L42" s="6"/>
      <c r="M42" s="6"/>
      <c r="N42" s="6"/>
      <c r="O42" s="6"/>
      <c r="P42" s="6"/>
      <c r="Q42" s="6"/>
      <c r="R42" s="6"/>
      <c r="S42" s="6"/>
      <c r="T42" s="6"/>
      <c r="U42" s="6"/>
      <c r="V42" s="6"/>
      <c r="W42" s="6"/>
      <c r="X42" s="6"/>
      <c r="Y42" s="6"/>
      <c r="Z42" s="7"/>
    </row>
    <row r="43" spans="1:27">
      <c r="A43" s="104"/>
      <c r="B43" s="105"/>
      <c r="C43" s="89"/>
      <c r="D43" s="89"/>
      <c r="E43" s="64"/>
      <c r="F43" s="6"/>
      <c r="G43" s="6"/>
      <c r="H43" s="6"/>
      <c r="I43" s="6"/>
      <c r="J43" s="6"/>
      <c r="K43" s="6"/>
      <c r="L43" s="6"/>
      <c r="M43" s="6"/>
      <c r="N43" s="6"/>
      <c r="O43" s="6"/>
      <c r="P43" s="6"/>
      <c r="Q43" s="6"/>
      <c r="R43" s="6"/>
      <c r="S43" s="6"/>
      <c r="T43" s="6"/>
      <c r="U43" s="6"/>
      <c r="V43" s="6"/>
      <c r="W43" s="6"/>
      <c r="X43" s="6"/>
      <c r="Y43" s="6"/>
      <c r="Z43" s="7"/>
    </row>
    <row r="44" spans="1:27">
      <c r="A44" s="104"/>
      <c r="B44" s="105"/>
      <c r="C44" s="89"/>
      <c r="D44" s="89"/>
      <c r="E44" s="64"/>
      <c r="F44" s="6"/>
      <c r="G44" s="6"/>
      <c r="H44" s="6"/>
      <c r="I44" s="6"/>
      <c r="J44" s="6"/>
      <c r="K44" s="122"/>
      <c r="L44" s="122"/>
      <c r="M44" s="122"/>
      <c r="N44" s="122"/>
      <c r="O44" s="122"/>
      <c r="P44" s="122"/>
      <c r="Q44" s="122"/>
      <c r="R44" s="122"/>
      <c r="S44" s="122"/>
      <c r="T44" s="122"/>
      <c r="U44" s="122"/>
      <c r="V44" s="122"/>
      <c r="W44" s="122"/>
      <c r="X44" s="122"/>
      <c r="Y44" s="122"/>
      <c r="Z44" s="123"/>
    </row>
    <row r="45" spans="1:27" s="1" customFormat="1">
      <c r="A45" s="106"/>
      <c r="B45" s="107"/>
      <c r="C45" s="89"/>
      <c r="D45" s="89"/>
      <c r="E45" s="65"/>
      <c r="F45" s="30"/>
      <c r="G45" s="30"/>
      <c r="H45" s="30"/>
      <c r="I45" s="30"/>
      <c r="J45" s="30"/>
      <c r="K45" s="120"/>
      <c r="L45" s="120"/>
      <c r="M45" s="120"/>
      <c r="N45" s="120"/>
      <c r="O45" s="120"/>
      <c r="P45" s="120"/>
      <c r="Q45" s="120"/>
      <c r="R45" s="120"/>
      <c r="S45" s="120"/>
      <c r="T45" s="120"/>
      <c r="U45" s="120"/>
      <c r="V45" s="120"/>
      <c r="W45" s="120"/>
      <c r="X45" s="120"/>
      <c r="Y45" s="120"/>
      <c r="Z45" s="121"/>
    </row>
  </sheetData>
  <mergeCells count="218">
    <mergeCell ref="A1:J7"/>
    <mergeCell ref="K1:Q1"/>
    <mergeCell ref="S1:Y1"/>
    <mergeCell ref="C8:J8"/>
    <mergeCell ref="A9:B9"/>
    <mergeCell ref="C9:D9"/>
    <mergeCell ref="E9:F9"/>
    <mergeCell ref="G9:H9"/>
    <mergeCell ref="I9:J9"/>
    <mergeCell ref="K9:R9"/>
    <mergeCell ref="S9:Z9"/>
    <mergeCell ref="K10:L10"/>
    <mergeCell ref="M10:R10"/>
    <mergeCell ref="S10:T10"/>
    <mergeCell ref="U10:Z10"/>
    <mergeCell ref="A11:B11"/>
    <mergeCell ref="C11:D11"/>
    <mergeCell ref="E11:F11"/>
    <mergeCell ref="G11:H11"/>
    <mergeCell ref="I11:J11"/>
    <mergeCell ref="K11:R11"/>
    <mergeCell ref="S11:Z11"/>
    <mergeCell ref="A12:B12"/>
    <mergeCell ref="C12:D12"/>
    <mergeCell ref="E12:F12"/>
    <mergeCell ref="G12:H12"/>
    <mergeCell ref="I12:J12"/>
    <mergeCell ref="K12:R12"/>
    <mergeCell ref="S12:Z12"/>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9" priority="3">
      <formula>MONTH(A10)&lt;&gt;MONTH($A$1)</formula>
    </cfRule>
    <cfRule type="expression" dxfId="8" priority="4">
      <formula>OR(WEEKDAY(A10,1)=1,WEEKDAY(A10,1)=7)</formula>
    </cfRule>
  </conditionalFormatting>
  <conditionalFormatting sqref="I10 I16 I22 I28 I34">
    <cfRule type="expression" dxfId="7" priority="1">
      <formula>MONTH(I10)&lt;&gt;MONTH($A$1)</formula>
    </cfRule>
    <cfRule type="expression" dxfId="6" priority="2">
      <formula>OR(WEEKDAY(I10,1)=1,WEEKDAY(I10,1)=7)</formula>
    </cfRule>
  </conditionalFormatting>
  <printOptions horizontalCentered="1"/>
  <pageMargins left="0.7" right="0.7" top="0.75" bottom="0.75" header="0.3" footer="0.3"/>
  <pageSetup paperSize="9" scale="47" orientation="portrait" r:id="rId1"/>
  <drawing r:id="rId2"/>
</worksheet>
</file>

<file path=xl/worksheets/sheet12.xml><?xml version="1.0" encoding="utf-8"?>
<worksheet xmlns="http://schemas.openxmlformats.org/spreadsheetml/2006/main" xmlns:r="http://schemas.openxmlformats.org/officeDocument/2006/relationships">
  <sheetPr>
    <tabColor theme="9" tint="0.39997558519241921"/>
  </sheetPr>
  <dimension ref="A1:AA45"/>
  <sheetViews>
    <sheetView showGridLines="0" workbookViewId="0">
      <selection activeCell="R1" sqref="R1"/>
    </sheetView>
  </sheetViews>
  <sheetFormatPr baseColWidth="10" defaultColWidth="9.140625" defaultRowHeight="12.75"/>
  <cols>
    <col min="1" max="1" width="4.85546875" customWidth="1"/>
    <col min="2" max="2" width="13.7109375" customWidth="1"/>
    <col min="3" max="3" width="8.42578125" customWidth="1"/>
    <col min="4" max="4" width="15.42578125" customWidth="1"/>
    <col min="5" max="5" width="7" customWidth="1"/>
    <col min="6" max="6" width="15.7109375" customWidth="1"/>
    <col min="7" max="7" width="8.28515625" customWidth="1"/>
    <col min="8" max="8" width="16.140625" customWidth="1"/>
    <col min="9" max="9" width="6.5703125" customWidth="1"/>
    <col min="10" max="10" width="16.42578125" customWidth="1"/>
    <col min="11" max="11" width="4" customWidth="1"/>
    <col min="12" max="12" width="4.7109375" customWidth="1"/>
    <col min="13" max="13" width="3.42578125" customWidth="1"/>
    <col min="14" max="15" width="2.42578125" customWidth="1"/>
    <col min="16" max="16" width="4.28515625" customWidth="1"/>
    <col min="17" max="17" width="2.42578125" customWidth="1"/>
    <col min="18" max="18" width="1.5703125" customWidth="1"/>
    <col min="19" max="25" width="2.42578125" customWidth="1"/>
    <col min="26" max="26" width="1.5703125" customWidth="1"/>
  </cols>
  <sheetData>
    <row r="1" spans="1:27" s="3" customFormat="1" ht="15" customHeight="1">
      <c r="A1" s="159">
        <f>DATE(Configuración!D5,Configuración!D7+11,1)</f>
        <v>44896</v>
      </c>
      <c r="B1" s="159"/>
      <c r="C1" s="159"/>
      <c r="D1" s="159"/>
      <c r="E1" s="159"/>
      <c r="F1" s="159"/>
      <c r="G1" s="159"/>
      <c r="H1" s="159"/>
      <c r="I1" s="159"/>
      <c r="J1" s="159"/>
      <c r="K1" s="158">
        <f>DATE(YEAR(A1),MONTH(A1)-1,1)</f>
        <v>44866</v>
      </c>
      <c r="L1" s="158"/>
      <c r="M1" s="158"/>
      <c r="N1" s="158"/>
      <c r="O1" s="158"/>
      <c r="P1" s="158"/>
      <c r="Q1" s="158"/>
      <c r="S1" s="158">
        <f>DATE(YEAR(A1),MONTH(A1)+1,1)</f>
        <v>44927</v>
      </c>
      <c r="T1" s="158"/>
      <c r="U1" s="158"/>
      <c r="V1" s="158"/>
      <c r="W1" s="158"/>
      <c r="X1" s="158"/>
      <c r="Y1" s="158"/>
    </row>
    <row r="2" spans="1:27" s="3" customFormat="1" ht="11.25" customHeight="1">
      <c r="A2" s="159"/>
      <c r="B2" s="159"/>
      <c r="C2" s="159"/>
      <c r="D2" s="159"/>
      <c r="E2" s="159"/>
      <c r="F2" s="159"/>
      <c r="G2" s="159"/>
      <c r="H2" s="159"/>
      <c r="I2" s="159"/>
      <c r="J2" s="159"/>
      <c r="K2" s="58" t="str">
        <f>INDEX({"Do";"Lu";"Ma";"Mi";"Ju";"Vi";"Sá"},1+MOD(start_day+1-2,7))</f>
        <v>Do</v>
      </c>
      <c r="L2" s="58" t="str">
        <f>INDEX({"Do";"Lu";"Ma";"Mi";"Ju";"Vi";"Sá"},1+MOD(start_day+2-2,7))</f>
        <v>Lu</v>
      </c>
      <c r="M2" s="58" t="str">
        <f>INDEX({"Do";"Lu";"Ma";"Mi";"Ju";"Vi";"Sá"},1+MOD(start_day+3-2,7))</f>
        <v>Ma</v>
      </c>
      <c r="N2" s="58" t="str">
        <f>INDEX({"Do";"Lu";"Ma";"Mi";"Ju";"Vi";"Sá"},1+MOD(start_day+4-2,7))</f>
        <v>Mi</v>
      </c>
      <c r="O2" s="58" t="str">
        <f>INDEX({"Do";"Lu";"Ma";"Mi";"Ju";"Vi";"Sá"},1+MOD(start_day+5-2,7))</f>
        <v>Ju</v>
      </c>
      <c r="P2" s="58" t="str">
        <f>INDEX({"Do";"Lu";"Ma";"Mi";"Ju";"Vi";"Sá"},1+MOD(start_day+6-2,7))</f>
        <v>Vi</v>
      </c>
      <c r="Q2" s="58" t="str">
        <f>INDEX({"Do";"Lu";"Ma";"Mi";"Ju";"Vi";"Sá"},1+MOD(start_day+7-2,7))</f>
        <v>Sá</v>
      </c>
      <c r="R2" s="59"/>
      <c r="S2" s="58" t="str">
        <f>INDEX({"Do";"Lu";"Ma";"Mi";"Ju";"Vi";"Sá"},1+MOD(start_day+1-2,7))</f>
        <v>Do</v>
      </c>
      <c r="T2" s="58" t="str">
        <f>INDEX({"Do";"Lu";"Ma";"Mi";"Ju";"Vi";"Sá"},1+MOD(start_day+2-2,7))</f>
        <v>Lu</v>
      </c>
      <c r="U2" s="58" t="str">
        <f>INDEX({"Do";"Lu";"Ma";"Mi";"Ju";"Vi";"Sá"},1+MOD(start_day+3-2,7))</f>
        <v>Ma</v>
      </c>
      <c r="V2" s="58" t="str">
        <f>INDEX({"Do";"Lu";"Ma";"Mi";"Ju";"Vi";"Sá"},1+MOD(start_day+4-2,7))</f>
        <v>Mi</v>
      </c>
      <c r="W2" s="58" t="str">
        <f>INDEX({"Do";"Lu";"Ma";"Mi";"Ju";"Vi";"Sá"},1+MOD(start_day+5-2,7))</f>
        <v>Ju</v>
      </c>
      <c r="X2" s="58" t="str">
        <f>INDEX({"Do";"Lu";"Ma";"Mi";"Ju";"Vi";"Sá"},1+MOD(start_day+6-2,7))</f>
        <v>Vi</v>
      </c>
      <c r="Y2" s="58" t="str">
        <f>INDEX({"Do";"Lu";"Ma";"Mi";"Ju";"Vi";"Sá"},1+MOD(start_day+7-2,7))</f>
        <v>Sá</v>
      </c>
    </row>
    <row r="3" spans="1:27" s="4" customFormat="1" ht="9" customHeight="1">
      <c r="A3" s="159"/>
      <c r="B3" s="159"/>
      <c r="C3" s="159"/>
      <c r="D3" s="159"/>
      <c r="E3" s="159"/>
      <c r="F3" s="159"/>
      <c r="G3" s="159"/>
      <c r="H3" s="159"/>
      <c r="I3" s="159"/>
      <c r="J3" s="159"/>
      <c r="K3" s="39" t="str">
        <f t="shared" ref="K3:Q8" si="0">IF(MONTH($K$1)&lt;&gt;MONTH($K$1-(WEEKDAY($K$1,1)-(start_day-1))-IF((WEEKDAY($K$1,1)-(start_day-1))&lt;=0,7,0)+(ROW(K3)-ROW($K$3))*7+(COLUMN(K3)-COLUMN($K$3)+1)),"",$K$1-(WEEKDAY($K$1,1)-(start_day-1))-IF((WEEKDAY($K$1,1)-(start_day-1))&lt;=0,7,0)+(ROW(K3)-ROW($K$3))*7+(COLUMN(K3)-COLUMN($K$3)+1))</f>
        <v/>
      </c>
      <c r="L3" s="39" t="str">
        <f t="shared" si="0"/>
        <v/>
      </c>
      <c r="M3" s="39">
        <f t="shared" si="0"/>
        <v>44866</v>
      </c>
      <c r="N3" s="39">
        <f t="shared" si="0"/>
        <v>44867</v>
      </c>
      <c r="O3" s="39">
        <f t="shared" si="0"/>
        <v>44868</v>
      </c>
      <c r="P3" s="39">
        <f t="shared" si="0"/>
        <v>44869</v>
      </c>
      <c r="Q3" s="39">
        <f t="shared" si="0"/>
        <v>44870</v>
      </c>
      <c r="R3" s="3"/>
      <c r="S3" s="39">
        <f t="shared" ref="S3:Y8" si="1">IF(MONTH($S$1)&lt;&gt;MONTH($S$1-(WEEKDAY($S$1,1)-(start_day-1))-IF((WEEKDAY($S$1,1)-(start_day-1))&lt;=0,7,0)+(ROW(S3)-ROW($S$3))*7+(COLUMN(S3)-COLUMN($S$3)+1)),"",$S$1-(WEEKDAY($S$1,1)-(start_day-1))-IF((WEEKDAY($S$1,1)-(start_day-1))&lt;=0,7,0)+(ROW(S3)-ROW($S$3))*7+(COLUMN(S3)-COLUMN($S$3)+1))</f>
        <v>44927</v>
      </c>
      <c r="T3" s="39">
        <f t="shared" si="1"/>
        <v>44928</v>
      </c>
      <c r="U3" s="39">
        <f t="shared" si="1"/>
        <v>44929</v>
      </c>
      <c r="V3" s="39">
        <f t="shared" si="1"/>
        <v>44930</v>
      </c>
      <c r="W3" s="39">
        <f t="shared" si="1"/>
        <v>44931</v>
      </c>
      <c r="X3" s="39">
        <f t="shared" si="1"/>
        <v>44932</v>
      </c>
      <c r="Y3" s="39">
        <f t="shared" si="1"/>
        <v>44933</v>
      </c>
    </row>
    <row r="4" spans="1:27" s="4" customFormat="1" ht="9" customHeight="1">
      <c r="A4" s="159"/>
      <c r="B4" s="159"/>
      <c r="C4" s="159"/>
      <c r="D4" s="159"/>
      <c r="E4" s="159"/>
      <c r="F4" s="159"/>
      <c r="G4" s="159"/>
      <c r="H4" s="159"/>
      <c r="I4" s="159"/>
      <c r="J4" s="159"/>
      <c r="K4" s="39">
        <f t="shared" si="0"/>
        <v>44871</v>
      </c>
      <c r="L4" s="39">
        <f t="shared" si="0"/>
        <v>44872</v>
      </c>
      <c r="M4" s="39">
        <f t="shared" si="0"/>
        <v>44873</v>
      </c>
      <c r="N4" s="39">
        <f t="shared" si="0"/>
        <v>44874</v>
      </c>
      <c r="O4" s="39">
        <f t="shared" si="0"/>
        <v>44875</v>
      </c>
      <c r="P4" s="39">
        <f t="shared" si="0"/>
        <v>44876</v>
      </c>
      <c r="Q4" s="39">
        <f t="shared" si="0"/>
        <v>44877</v>
      </c>
      <c r="R4" s="3"/>
      <c r="S4" s="39">
        <f t="shared" si="1"/>
        <v>44934</v>
      </c>
      <c r="T4" s="39">
        <f t="shared" si="1"/>
        <v>44935</v>
      </c>
      <c r="U4" s="39">
        <f t="shared" si="1"/>
        <v>44936</v>
      </c>
      <c r="V4" s="39">
        <f t="shared" si="1"/>
        <v>44937</v>
      </c>
      <c r="W4" s="39">
        <f t="shared" si="1"/>
        <v>44938</v>
      </c>
      <c r="X4" s="39">
        <f t="shared" si="1"/>
        <v>44939</v>
      </c>
      <c r="Y4" s="39">
        <f t="shared" si="1"/>
        <v>44940</v>
      </c>
    </row>
    <row r="5" spans="1:27" s="4" customFormat="1" ht="9" customHeight="1">
      <c r="A5" s="159"/>
      <c r="B5" s="159"/>
      <c r="C5" s="159"/>
      <c r="D5" s="159"/>
      <c r="E5" s="159"/>
      <c r="F5" s="159"/>
      <c r="G5" s="159"/>
      <c r="H5" s="159"/>
      <c r="I5" s="159"/>
      <c r="J5" s="159"/>
      <c r="K5" s="39">
        <f t="shared" si="0"/>
        <v>44878</v>
      </c>
      <c r="L5" s="39">
        <f t="shared" si="0"/>
        <v>44879</v>
      </c>
      <c r="M5" s="39">
        <f t="shared" si="0"/>
        <v>44880</v>
      </c>
      <c r="N5" s="39">
        <f t="shared" si="0"/>
        <v>44881</v>
      </c>
      <c r="O5" s="39">
        <f t="shared" si="0"/>
        <v>44882</v>
      </c>
      <c r="P5" s="39">
        <f t="shared" si="0"/>
        <v>44883</v>
      </c>
      <c r="Q5" s="39">
        <f t="shared" si="0"/>
        <v>44884</v>
      </c>
      <c r="R5" s="3"/>
      <c r="S5" s="39">
        <f t="shared" si="1"/>
        <v>44941</v>
      </c>
      <c r="T5" s="39">
        <f t="shared" si="1"/>
        <v>44942</v>
      </c>
      <c r="U5" s="39">
        <f t="shared" si="1"/>
        <v>44943</v>
      </c>
      <c r="V5" s="39">
        <f t="shared" si="1"/>
        <v>44944</v>
      </c>
      <c r="W5" s="39">
        <f t="shared" si="1"/>
        <v>44945</v>
      </c>
      <c r="X5" s="39">
        <f t="shared" si="1"/>
        <v>44946</v>
      </c>
      <c r="Y5" s="39">
        <f t="shared" si="1"/>
        <v>44947</v>
      </c>
    </row>
    <row r="6" spans="1:27" s="4" customFormat="1" ht="9" customHeight="1">
      <c r="A6" s="159"/>
      <c r="B6" s="159"/>
      <c r="C6" s="159"/>
      <c r="D6" s="159"/>
      <c r="E6" s="159"/>
      <c r="F6" s="159"/>
      <c r="G6" s="159"/>
      <c r="H6" s="159"/>
      <c r="I6" s="159"/>
      <c r="J6" s="159"/>
      <c r="K6" s="39">
        <f t="shared" si="0"/>
        <v>44885</v>
      </c>
      <c r="L6" s="39">
        <f t="shared" si="0"/>
        <v>44886</v>
      </c>
      <c r="M6" s="39">
        <f t="shared" si="0"/>
        <v>44887</v>
      </c>
      <c r="N6" s="39">
        <f t="shared" si="0"/>
        <v>44888</v>
      </c>
      <c r="O6" s="39">
        <f t="shared" si="0"/>
        <v>44889</v>
      </c>
      <c r="P6" s="39">
        <f t="shared" si="0"/>
        <v>44890</v>
      </c>
      <c r="Q6" s="39">
        <f t="shared" si="0"/>
        <v>44891</v>
      </c>
      <c r="R6" s="3"/>
      <c r="S6" s="39">
        <f t="shared" si="1"/>
        <v>44948</v>
      </c>
      <c r="T6" s="39">
        <f t="shared" si="1"/>
        <v>44949</v>
      </c>
      <c r="U6" s="39">
        <f t="shared" si="1"/>
        <v>44950</v>
      </c>
      <c r="V6" s="39">
        <f t="shared" si="1"/>
        <v>44951</v>
      </c>
      <c r="W6" s="39">
        <f t="shared" si="1"/>
        <v>44952</v>
      </c>
      <c r="X6" s="39">
        <f t="shared" si="1"/>
        <v>44953</v>
      </c>
      <c r="Y6" s="39">
        <f t="shared" si="1"/>
        <v>44954</v>
      </c>
    </row>
    <row r="7" spans="1:27" s="4" customFormat="1" ht="9" customHeight="1">
      <c r="A7" s="159"/>
      <c r="B7" s="159"/>
      <c r="C7" s="159"/>
      <c r="D7" s="159"/>
      <c r="E7" s="159"/>
      <c r="F7" s="159"/>
      <c r="G7" s="159"/>
      <c r="H7" s="159"/>
      <c r="I7" s="159"/>
      <c r="J7" s="159"/>
      <c r="K7" s="39">
        <f t="shared" si="0"/>
        <v>44892</v>
      </c>
      <c r="L7" s="39">
        <f t="shared" si="0"/>
        <v>44893</v>
      </c>
      <c r="M7" s="39">
        <f t="shared" si="0"/>
        <v>44894</v>
      </c>
      <c r="N7" s="39">
        <f t="shared" si="0"/>
        <v>44895</v>
      </c>
      <c r="O7" s="39" t="str">
        <f t="shared" si="0"/>
        <v/>
      </c>
      <c r="P7" s="39" t="str">
        <f t="shared" si="0"/>
        <v/>
      </c>
      <c r="Q7" s="39" t="str">
        <f t="shared" si="0"/>
        <v/>
      </c>
      <c r="R7" s="3"/>
      <c r="S7" s="39">
        <f t="shared" si="1"/>
        <v>44955</v>
      </c>
      <c r="T7" s="39">
        <f t="shared" si="1"/>
        <v>44956</v>
      </c>
      <c r="U7" s="39">
        <f t="shared" si="1"/>
        <v>44957</v>
      </c>
      <c r="V7" s="39" t="str">
        <f t="shared" si="1"/>
        <v/>
      </c>
      <c r="W7" s="39" t="str">
        <f t="shared" si="1"/>
        <v/>
      </c>
      <c r="X7" s="39" t="str">
        <f t="shared" si="1"/>
        <v/>
      </c>
      <c r="Y7" s="39" t="str">
        <f t="shared" si="1"/>
        <v/>
      </c>
    </row>
    <row r="8" spans="1:27" s="5" customFormat="1" ht="21.75" customHeight="1">
      <c r="A8" s="37"/>
      <c r="B8" s="37"/>
      <c r="C8" s="117" t="s">
        <v>11</v>
      </c>
      <c r="D8" s="117"/>
      <c r="E8" s="117"/>
      <c r="F8" s="117"/>
      <c r="G8" s="117"/>
      <c r="H8" s="117"/>
      <c r="I8" s="117"/>
      <c r="J8" s="117"/>
      <c r="K8" s="39" t="str">
        <f t="shared" si="0"/>
        <v/>
      </c>
      <c r="L8" s="39" t="str">
        <f t="shared" si="0"/>
        <v/>
      </c>
      <c r="M8" s="39" t="str">
        <f t="shared" si="0"/>
        <v/>
      </c>
      <c r="N8" s="39" t="str">
        <f t="shared" si="0"/>
        <v/>
      </c>
      <c r="O8" s="39" t="str">
        <f t="shared" si="0"/>
        <v/>
      </c>
      <c r="P8" s="39" t="str">
        <f t="shared" si="0"/>
        <v/>
      </c>
      <c r="Q8" s="39" t="str">
        <f t="shared" si="0"/>
        <v/>
      </c>
      <c r="R8" s="31"/>
      <c r="S8" s="39" t="str">
        <f t="shared" si="1"/>
        <v/>
      </c>
      <c r="T8" s="39" t="str">
        <f t="shared" si="1"/>
        <v/>
      </c>
      <c r="U8" s="39" t="str">
        <f t="shared" si="1"/>
        <v/>
      </c>
      <c r="V8" s="39" t="str">
        <f t="shared" si="1"/>
        <v/>
      </c>
      <c r="W8" s="39" t="str">
        <f t="shared" si="1"/>
        <v/>
      </c>
      <c r="X8" s="39" t="str">
        <f t="shared" si="1"/>
        <v/>
      </c>
      <c r="Y8" s="39" t="str">
        <f t="shared" si="1"/>
        <v/>
      </c>
      <c r="Z8" s="32"/>
    </row>
    <row r="9" spans="1:27" s="1" customFormat="1" ht="21" customHeight="1">
      <c r="A9" s="131">
        <f>A10</f>
        <v>44892</v>
      </c>
      <c r="B9" s="131"/>
      <c r="C9" s="131">
        <f>C10</f>
        <v>44893</v>
      </c>
      <c r="D9" s="131"/>
      <c r="E9" s="131">
        <f>E10</f>
        <v>44894</v>
      </c>
      <c r="F9" s="131"/>
      <c r="G9" s="131">
        <f>G10</f>
        <v>44895</v>
      </c>
      <c r="H9" s="131"/>
      <c r="I9" s="131">
        <f>I10</f>
        <v>44896</v>
      </c>
      <c r="J9" s="131"/>
      <c r="K9" s="131">
        <f>K10</f>
        <v>44897</v>
      </c>
      <c r="L9" s="131"/>
      <c r="M9" s="131"/>
      <c r="N9" s="131"/>
      <c r="O9" s="131"/>
      <c r="P9" s="131"/>
      <c r="Q9" s="131"/>
      <c r="R9" s="131"/>
      <c r="S9" s="131">
        <f>S10</f>
        <v>44898</v>
      </c>
      <c r="T9" s="131"/>
      <c r="U9" s="131"/>
      <c r="V9" s="131"/>
      <c r="W9" s="131"/>
      <c r="X9" s="131"/>
      <c r="Y9" s="131"/>
      <c r="Z9" s="131"/>
    </row>
    <row r="10" spans="1:27" s="1" customFormat="1" ht="18.75">
      <c r="A10" s="44">
        <f>$A$1-(WEEKDAY($A$1,1)-(start_day-1))-IF((WEEKDAY($A$1,1)-(start_day-1))&lt;=0,7,0)+1</f>
        <v>44892</v>
      </c>
      <c r="B10" s="45"/>
      <c r="C10" s="42">
        <f>A10+1</f>
        <v>44893</v>
      </c>
      <c r="D10" s="43"/>
      <c r="E10" s="42">
        <f>C10+1</f>
        <v>44894</v>
      </c>
      <c r="F10" s="43"/>
      <c r="G10" s="42">
        <f>E10+1</f>
        <v>44895</v>
      </c>
      <c r="H10" s="43"/>
      <c r="I10" s="42">
        <f>G10+1</f>
        <v>44896</v>
      </c>
      <c r="J10" s="43"/>
      <c r="K10" s="161">
        <f>I10+1</f>
        <v>44897</v>
      </c>
      <c r="L10" s="162"/>
      <c r="M10" s="163"/>
      <c r="N10" s="163"/>
      <c r="O10" s="163"/>
      <c r="P10" s="163"/>
      <c r="Q10" s="163"/>
      <c r="R10" s="164"/>
      <c r="S10" s="165">
        <f>K10+1</f>
        <v>44898</v>
      </c>
      <c r="T10" s="100"/>
      <c r="U10" s="166"/>
      <c r="V10" s="166"/>
      <c r="W10" s="166"/>
      <c r="X10" s="166"/>
      <c r="Y10" s="166"/>
      <c r="Z10" s="167"/>
    </row>
    <row r="11" spans="1:27" s="1" customFormat="1">
      <c r="A11" s="104"/>
      <c r="B11" s="105"/>
      <c r="C11" s="89"/>
      <c r="D11" s="89"/>
      <c r="E11" s="89"/>
      <c r="F11" s="89"/>
      <c r="G11" s="89"/>
      <c r="H11" s="89"/>
      <c r="I11" s="89"/>
      <c r="J11" s="89"/>
      <c r="K11" s="89"/>
      <c r="L11" s="89"/>
      <c r="M11" s="89"/>
      <c r="N11" s="89"/>
      <c r="O11" s="89"/>
      <c r="P11" s="89"/>
      <c r="Q11" s="89"/>
      <c r="R11" s="89"/>
      <c r="S11" s="155"/>
      <c r="T11" s="105"/>
      <c r="U11" s="105"/>
      <c r="V11" s="105"/>
      <c r="W11" s="105"/>
      <c r="X11" s="105"/>
      <c r="Y11" s="105"/>
      <c r="Z11" s="156"/>
    </row>
    <row r="12" spans="1:27" s="1" customFormat="1">
      <c r="A12" s="104"/>
      <c r="B12" s="105"/>
      <c r="C12" s="89"/>
      <c r="D12" s="89"/>
      <c r="E12" s="89"/>
      <c r="F12" s="89"/>
      <c r="G12" s="89"/>
      <c r="H12" s="89"/>
      <c r="I12" s="89"/>
      <c r="J12" s="89"/>
      <c r="K12" s="89"/>
      <c r="L12" s="89"/>
      <c r="M12" s="89"/>
      <c r="N12" s="89"/>
      <c r="O12" s="89"/>
      <c r="P12" s="89"/>
      <c r="Q12" s="89"/>
      <c r="R12" s="89"/>
      <c r="S12" s="155"/>
      <c r="T12" s="105"/>
      <c r="U12" s="105"/>
      <c r="V12" s="105"/>
      <c r="W12" s="105"/>
      <c r="X12" s="105"/>
      <c r="Y12" s="105"/>
      <c r="Z12" s="156"/>
    </row>
    <row r="13" spans="1:27" s="1" customFormat="1">
      <c r="A13" s="104"/>
      <c r="B13" s="105"/>
      <c r="C13" s="89"/>
      <c r="D13" s="89"/>
      <c r="E13" s="89"/>
      <c r="F13" s="89"/>
      <c r="G13" s="89"/>
      <c r="H13" s="89"/>
      <c r="I13" s="89"/>
      <c r="J13" s="89"/>
      <c r="K13" s="89"/>
      <c r="L13" s="89"/>
      <c r="M13" s="89"/>
      <c r="N13" s="89"/>
      <c r="O13" s="89"/>
      <c r="P13" s="89"/>
      <c r="Q13" s="89"/>
      <c r="R13" s="89"/>
      <c r="S13" s="155"/>
      <c r="T13" s="105"/>
      <c r="U13" s="105"/>
      <c r="V13" s="105"/>
      <c r="W13" s="105"/>
      <c r="X13" s="105"/>
      <c r="Y13" s="105"/>
      <c r="Z13" s="156"/>
    </row>
    <row r="14" spans="1:27" s="1" customFormat="1">
      <c r="A14" s="104"/>
      <c r="B14" s="105"/>
      <c r="C14" s="89"/>
      <c r="D14" s="89"/>
      <c r="E14" s="89"/>
      <c r="F14" s="89"/>
      <c r="G14" s="89"/>
      <c r="H14" s="89"/>
      <c r="I14" s="89"/>
      <c r="J14" s="89"/>
      <c r="K14" s="89"/>
      <c r="L14" s="89"/>
      <c r="M14" s="89"/>
      <c r="N14" s="89"/>
      <c r="O14" s="89"/>
      <c r="P14" s="89"/>
      <c r="Q14" s="89"/>
      <c r="R14" s="89"/>
      <c r="S14" s="155"/>
      <c r="T14" s="105"/>
      <c r="U14" s="105"/>
      <c r="V14" s="105"/>
      <c r="W14" s="105"/>
      <c r="X14" s="105"/>
      <c r="Y14" s="105"/>
      <c r="Z14" s="156"/>
    </row>
    <row r="15" spans="1:27" s="2" customFormat="1" ht="13.15" customHeight="1">
      <c r="A15" s="106"/>
      <c r="B15" s="107"/>
      <c r="C15" s="89"/>
      <c r="D15" s="89"/>
      <c r="E15" s="89"/>
      <c r="F15" s="89"/>
      <c r="G15" s="89"/>
      <c r="H15" s="89"/>
      <c r="I15" s="89"/>
      <c r="J15" s="89"/>
      <c r="K15" s="89"/>
      <c r="L15" s="89"/>
      <c r="M15" s="89"/>
      <c r="N15" s="89"/>
      <c r="O15" s="89"/>
      <c r="P15" s="89"/>
      <c r="Q15" s="89"/>
      <c r="R15" s="89"/>
      <c r="S15" s="107"/>
      <c r="T15" s="107"/>
      <c r="U15" s="107"/>
      <c r="V15" s="107"/>
      <c r="W15" s="107"/>
      <c r="X15" s="107"/>
      <c r="Y15" s="107"/>
      <c r="Z15" s="157"/>
      <c r="AA15" s="1"/>
    </row>
    <row r="16" spans="1:27" s="1" customFormat="1" ht="18.75">
      <c r="A16" s="40">
        <f>S10+1</f>
        <v>44899</v>
      </c>
      <c r="B16" s="25"/>
      <c r="C16" s="42">
        <f>A16+1</f>
        <v>44900</v>
      </c>
      <c r="D16" s="43"/>
      <c r="E16" s="42">
        <f>C16+1</f>
        <v>44901</v>
      </c>
      <c r="F16" s="43"/>
      <c r="G16" s="42">
        <f>E16+1</f>
        <v>44902</v>
      </c>
      <c r="H16" s="43"/>
      <c r="I16" s="42">
        <f>G16+1</f>
        <v>44903</v>
      </c>
      <c r="J16" s="43"/>
      <c r="K16" s="161">
        <f>I16+1</f>
        <v>44904</v>
      </c>
      <c r="L16" s="162"/>
      <c r="M16" s="163"/>
      <c r="N16" s="163"/>
      <c r="O16" s="163"/>
      <c r="P16" s="163"/>
      <c r="Q16" s="163"/>
      <c r="R16" s="164"/>
      <c r="S16" s="168">
        <f>K16+1</f>
        <v>44905</v>
      </c>
      <c r="T16" s="83"/>
      <c r="U16" s="169"/>
      <c r="V16" s="169"/>
      <c r="W16" s="169"/>
      <c r="X16" s="169"/>
      <c r="Y16" s="169"/>
      <c r="Z16" s="170"/>
    </row>
    <row r="17" spans="1:27" s="1" customFormat="1" ht="13.5" customHeight="1">
      <c r="A17" s="104"/>
      <c r="B17" s="105"/>
      <c r="C17" s="89"/>
      <c r="D17" s="89"/>
      <c r="E17" s="89"/>
      <c r="F17" s="89"/>
      <c r="G17" s="89"/>
      <c r="H17" s="89"/>
      <c r="I17" s="89"/>
      <c r="J17" s="89"/>
      <c r="K17" s="178"/>
      <c r="L17" s="190"/>
      <c r="M17" s="190"/>
      <c r="N17" s="190"/>
      <c r="O17" s="190"/>
      <c r="P17" s="190"/>
      <c r="Q17" s="190"/>
      <c r="R17" s="179"/>
      <c r="S17" s="155"/>
      <c r="T17" s="105"/>
      <c r="U17" s="105"/>
      <c r="V17" s="105"/>
      <c r="W17" s="105"/>
      <c r="X17" s="105"/>
      <c r="Y17" s="105"/>
      <c r="Z17" s="156"/>
    </row>
    <row r="18" spans="1:27" s="1" customFormat="1">
      <c r="A18" s="104"/>
      <c r="B18" s="105"/>
      <c r="C18" s="89"/>
      <c r="D18" s="89"/>
      <c r="E18" s="89"/>
      <c r="F18" s="89"/>
      <c r="G18" s="89"/>
      <c r="H18" s="89"/>
      <c r="I18" s="89"/>
      <c r="J18" s="89"/>
      <c r="K18" s="89"/>
      <c r="L18" s="89"/>
      <c r="M18" s="89"/>
      <c r="N18" s="89"/>
      <c r="O18" s="89"/>
      <c r="P18" s="89"/>
      <c r="Q18" s="89"/>
      <c r="R18" s="89"/>
      <c r="S18" s="155"/>
      <c r="T18" s="105"/>
      <c r="U18" s="105"/>
      <c r="V18" s="105"/>
      <c r="W18" s="105"/>
      <c r="X18" s="105"/>
      <c r="Y18" s="105"/>
      <c r="Z18" s="156"/>
    </row>
    <row r="19" spans="1:27" s="1" customFormat="1">
      <c r="A19" s="104"/>
      <c r="B19" s="105"/>
      <c r="C19" s="89"/>
      <c r="D19" s="89"/>
      <c r="E19" s="89"/>
      <c r="F19" s="89"/>
      <c r="G19" s="89"/>
      <c r="H19" s="89"/>
      <c r="I19" s="89"/>
      <c r="J19" s="89"/>
      <c r="K19" s="89"/>
      <c r="L19" s="89"/>
      <c r="M19" s="89"/>
      <c r="N19" s="89"/>
      <c r="O19" s="89"/>
      <c r="P19" s="89"/>
      <c r="Q19" s="89"/>
      <c r="R19" s="89"/>
      <c r="S19" s="155"/>
      <c r="T19" s="105"/>
      <c r="U19" s="105"/>
      <c r="V19" s="105"/>
      <c r="W19" s="105"/>
      <c r="X19" s="105"/>
      <c r="Y19" s="105"/>
      <c r="Z19" s="156"/>
    </row>
    <row r="20" spans="1:27" s="1" customFormat="1">
      <c r="A20" s="104"/>
      <c r="B20" s="105"/>
      <c r="C20" s="89"/>
      <c r="D20" s="89"/>
      <c r="E20" s="89"/>
      <c r="F20" s="89"/>
      <c r="G20" s="89"/>
      <c r="H20" s="89"/>
      <c r="I20" s="89"/>
      <c r="J20" s="89"/>
      <c r="K20" s="89"/>
      <c r="L20" s="89"/>
      <c r="M20" s="89"/>
      <c r="N20" s="89"/>
      <c r="O20" s="89"/>
      <c r="P20" s="89"/>
      <c r="Q20" s="89"/>
      <c r="R20" s="89"/>
      <c r="S20" s="155"/>
      <c r="T20" s="105"/>
      <c r="U20" s="105"/>
      <c r="V20" s="105"/>
      <c r="W20" s="105"/>
      <c r="X20" s="105"/>
      <c r="Y20" s="105"/>
      <c r="Z20" s="156"/>
    </row>
    <row r="21" spans="1:27" s="2" customFormat="1" ht="13.15" customHeight="1">
      <c r="A21" s="106"/>
      <c r="B21" s="107"/>
      <c r="C21" s="89"/>
      <c r="D21" s="89"/>
      <c r="E21" s="89"/>
      <c r="F21" s="89"/>
      <c r="G21" s="89"/>
      <c r="H21" s="89"/>
      <c r="I21" s="89"/>
      <c r="J21" s="89"/>
      <c r="K21" s="89"/>
      <c r="L21" s="89"/>
      <c r="M21" s="89"/>
      <c r="N21" s="89"/>
      <c r="O21" s="89"/>
      <c r="P21" s="89"/>
      <c r="Q21" s="89"/>
      <c r="R21" s="89"/>
      <c r="S21" s="107"/>
      <c r="T21" s="107"/>
      <c r="U21" s="107"/>
      <c r="V21" s="107"/>
      <c r="W21" s="107"/>
      <c r="X21" s="107"/>
      <c r="Y21" s="107"/>
      <c r="Z21" s="157"/>
      <c r="AA21" s="1"/>
    </row>
    <row r="22" spans="1:27" s="1" customFormat="1" ht="18.75">
      <c r="A22" s="40">
        <f>S16+1</f>
        <v>44906</v>
      </c>
      <c r="B22" s="25"/>
      <c r="C22" s="42">
        <f>A22+1</f>
        <v>44907</v>
      </c>
      <c r="D22" s="43"/>
      <c r="E22" s="42">
        <f>C22+1</f>
        <v>44908</v>
      </c>
      <c r="F22" s="43"/>
      <c r="G22" s="42">
        <f>E22+1</f>
        <v>44909</v>
      </c>
      <c r="H22" s="43"/>
      <c r="I22" s="42">
        <f>G22+1</f>
        <v>44910</v>
      </c>
      <c r="J22" s="43"/>
      <c r="K22" s="161">
        <f>I22+1</f>
        <v>44911</v>
      </c>
      <c r="L22" s="162"/>
      <c r="M22" s="163"/>
      <c r="N22" s="163"/>
      <c r="O22" s="163"/>
      <c r="P22" s="163"/>
      <c r="Q22" s="163"/>
      <c r="R22" s="164"/>
      <c r="S22" s="168">
        <f>K22+1</f>
        <v>44912</v>
      </c>
      <c r="T22" s="83"/>
      <c r="U22" s="169"/>
      <c r="V22" s="169"/>
      <c r="W22" s="169"/>
      <c r="X22" s="169"/>
      <c r="Y22" s="169"/>
      <c r="Z22" s="170"/>
    </row>
    <row r="23" spans="1:27" s="1" customFormat="1">
      <c r="A23" s="104"/>
      <c r="B23" s="105"/>
      <c r="C23" s="89"/>
      <c r="D23" s="89"/>
      <c r="E23" s="89"/>
      <c r="F23" s="89"/>
      <c r="G23" s="89"/>
      <c r="H23" s="89"/>
      <c r="I23" s="89"/>
      <c r="J23" s="89"/>
      <c r="K23" s="89"/>
      <c r="L23" s="89"/>
      <c r="M23" s="89"/>
      <c r="N23" s="89"/>
      <c r="O23" s="89"/>
      <c r="P23" s="89"/>
      <c r="Q23" s="89"/>
      <c r="R23" s="89"/>
      <c r="S23" s="155"/>
      <c r="T23" s="105"/>
      <c r="U23" s="105"/>
      <c r="V23" s="105"/>
      <c r="W23" s="105"/>
      <c r="X23" s="105"/>
      <c r="Y23" s="105"/>
      <c r="Z23" s="156"/>
    </row>
    <row r="24" spans="1:27" s="1" customFormat="1">
      <c r="A24" s="104"/>
      <c r="B24" s="105"/>
      <c r="C24" s="89"/>
      <c r="D24" s="89"/>
      <c r="E24" s="89"/>
      <c r="F24" s="89"/>
      <c r="G24" s="89"/>
      <c r="H24" s="89"/>
      <c r="I24" s="89"/>
      <c r="J24" s="89"/>
      <c r="K24" s="89"/>
      <c r="L24" s="89"/>
      <c r="M24" s="89"/>
      <c r="N24" s="89"/>
      <c r="O24" s="89"/>
      <c r="P24" s="89"/>
      <c r="Q24" s="89"/>
      <c r="R24" s="89"/>
      <c r="S24" s="155"/>
      <c r="T24" s="105"/>
      <c r="U24" s="105"/>
      <c r="V24" s="105"/>
      <c r="W24" s="105"/>
      <c r="X24" s="105"/>
      <c r="Y24" s="105"/>
      <c r="Z24" s="156"/>
    </row>
    <row r="25" spans="1:27" s="1" customFormat="1">
      <c r="A25" s="104"/>
      <c r="B25" s="105"/>
      <c r="C25" s="89"/>
      <c r="D25" s="89"/>
      <c r="E25" s="89"/>
      <c r="F25" s="89"/>
      <c r="G25" s="89"/>
      <c r="H25" s="89"/>
      <c r="I25" s="89"/>
      <c r="J25" s="89"/>
      <c r="K25" s="89"/>
      <c r="L25" s="89"/>
      <c r="M25" s="89"/>
      <c r="N25" s="89"/>
      <c r="O25" s="89"/>
      <c r="P25" s="89"/>
      <c r="Q25" s="89"/>
      <c r="R25" s="89"/>
      <c r="S25" s="155"/>
      <c r="T25" s="105"/>
      <c r="U25" s="105"/>
      <c r="V25" s="105"/>
      <c r="W25" s="105"/>
      <c r="X25" s="105"/>
      <c r="Y25" s="105"/>
      <c r="Z25" s="156"/>
    </row>
    <row r="26" spans="1:27" s="1" customFormat="1">
      <c r="A26" s="104"/>
      <c r="B26" s="105"/>
      <c r="C26" s="89"/>
      <c r="D26" s="89"/>
      <c r="E26" s="89"/>
      <c r="F26" s="89"/>
      <c r="G26" s="89"/>
      <c r="H26" s="89"/>
      <c r="I26" s="89"/>
      <c r="J26" s="89"/>
      <c r="K26" s="89"/>
      <c r="L26" s="89"/>
      <c r="M26" s="89"/>
      <c r="N26" s="89"/>
      <c r="O26" s="89"/>
      <c r="P26" s="89"/>
      <c r="Q26" s="89"/>
      <c r="R26" s="89"/>
      <c r="S26" s="155"/>
      <c r="T26" s="105"/>
      <c r="U26" s="105"/>
      <c r="V26" s="105"/>
      <c r="W26" s="105"/>
      <c r="X26" s="105"/>
      <c r="Y26" s="105"/>
      <c r="Z26" s="156"/>
    </row>
    <row r="27" spans="1:27" s="2" customFormat="1">
      <c r="A27" s="106"/>
      <c r="B27" s="107"/>
      <c r="C27" s="89"/>
      <c r="D27" s="89"/>
      <c r="E27" s="89"/>
      <c r="F27" s="89"/>
      <c r="G27" s="89"/>
      <c r="H27" s="89"/>
      <c r="I27" s="89"/>
      <c r="J27" s="89"/>
      <c r="K27" s="89"/>
      <c r="L27" s="89"/>
      <c r="M27" s="89"/>
      <c r="N27" s="89"/>
      <c r="O27" s="89"/>
      <c r="P27" s="89"/>
      <c r="Q27" s="89"/>
      <c r="R27" s="89"/>
      <c r="S27" s="107"/>
      <c r="T27" s="107"/>
      <c r="U27" s="107"/>
      <c r="V27" s="107"/>
      <c r="W27" s="107"/>
      <c r="X27" s="107"/>
      <c r="Y27" s="107"/>
      <c r="Z27" s="157"/>
      <c r="AA27" s="1"/>
    </row>
    <row r="28" spans="1:27" s="1" customFormat="1" ht="18.75">
      <c r="A28" s="40">
        <f>S22+1</f>
        <v>44913</v>
      </c>
      <c r="B28" s="25"/>
      <c r="C28" s="42">
        <f>A28+1</f>
        <v>44914</v>
      </c>
      <c r="D28" s="43"/>
      <c r="E28" s="42">
        <f>C28+1</f>
        <v>44915</v>
      </c>
      <c r="F28" s="43"/>
      <c r="G28" s="42">
        <f>E28+1</f>
        <v>44916</v>
      </c>
      <c r="H28" s="43"/>
      <c r="I28" s="42">
        <f>G28+1</f>
        <v>44917</v>
      </c>
      <c r="J28" s="43"/>
      <c r="K28" s="161">
        <f>I28+1</f>
        <v>44918</v>
      </c>
      <c r="L28" s="162"/>
      <c r="M28" s="163"/>
      <c r="N28" s="163"/>
      <c r="O28" s="163"/>
      <c r="P28" s="163"/>
      <c r="Q28" s="163"/>
      <c r="R28" s="164"/>
      <c r="S28" s="168">
        <f>K28+1</f>
        <v>44919</v>
      </c>
      <c r="T28" s="83"/>
      <c r="U28" s="169"/>
      <c r="V28" s="169"/>
      <c r="W28" s="169"/>
      <c r="X28" s="169"/>
      <c r="Y28" s="169"/>
      <c r="Z28" s="170"/>
    </row>
    <row r="29" spans="1:27" s="1" customFormat="1">
      <c r="A29" s="104"/>
      <c r="B29" s="105"/>
      <c r="C29" s="89"/>
      <c r="D29" s="89"/>
      <c r="E29" s="89"/>
      <c r="F29" s="89"/>
      <c r="G29" s="89"/>
      <c r="H29" s="89"/>
      <c r="I29" s="89"/>
      <c r="J29" s="89"/>
      <c r="K29" s="89"/>
      <c r="L29" s="89"/>
      <c r="M29" s="89"/>
      <c r="N29" s="89"/>
      <c r="O29" s="89"/>
      <c r="P29" s="89"/>
      <c r="Q29" s="89"/>
      <c r="R29" s="89"/>
      <c r="S29" s="155"/>
      <c r="T29" s="105"/>
      <c r="U29" s="105"/>
      <c r="V29" s="105"/>
      <c r="W29" s="105"/>
      <c r="X29" s="105"/>
      <c r="Y29" s="105"/>
      <c r="Z29" s="156"/>
    </row>
    <row r="30" spans="1:27" s="1" customFormat="1">
      <c r="A30" s="104"/>
      <c r="B30" s="105"/>
      <c r="C30" s="89"/>
      <c r="D30" s="89"/>
      <c r="E30" s="89"/>
      <c r="F30" s="89"/>
      <c r="G30" s="89"/>
      <c r="H30" s="89"/>
      <c r="I30" s="89"/>
      <c r="J30" s="89"/>
      <c r="K30" s="89"/>
      <c r="L30" s="89"/>
      <c r="M30" s="89"/>
      <c r="N30" s="89"/>
      <c r="O30" s="89"/>
      <c r="P30" s="89"/>
      <c r="Q30" s="89"/>
      <c r="R30" s="89"/>
      <c r="S30" s="155"/>
      <c r="T30" s="105"/>
      <c r="U30" s="105"/>
      <c r="V30" s="105"/>
      <c r="W30" s="105"/>
      <c r="X30" s="105"/>
      <c r="Y30" s="105"/>
      <c r="Z30" s="156"/>
    </row>
    <row r="31" spans="1:27" s="1" customFormat="1">
      <c r="A31" s="104"/>
      <c r="B31" s="105"/>
      <c r="C31" s="89"/>
      <c r="D31" s="89"/>
      <c r="E31" s="89"/>
      <c r="F31" s="89"/>
      <c r="G31" s="89"/>
      <c r="H31" s="89"/>
      <c r="I31" s="89"/>
      <c r="J31" s="89"/>
      <c r="K31" s="89"/>
      <c r="L31" s="89"/>
      <c r="M31" s="89"/>
      <c r="N31" s="89"/>
      <c r="O31" s="89"/>
      <c r="P31" s="89"/>
      <c r="Q31" s="89"/>
      <c r="R31" s="89"/>
      <c r="S31" s="155"/>
      <c r="T31" s="105"/>
      <c r="U31" s="105"/>
      <c r="V31" s="105"/>
      <c r="W31" s="105"/>
      <c r="X31" s="105"/>
      <c r="Y31" s="105"/>
      <c r="Z31" s="156"/>
    </row>
    <row r="32" spans="1:27" s="1" customFormat="1">
      <c r="A32" s="104"/>
      <c r="B32" s="105"/>
      <c r="C32" s="89"/>
      <c r="D32" s="89"/>
      <c r="E32" s="89"/>
      <c r="F32" s="89"/>
      <c r="G32" s="89"/>
      <c r="H32" s="89"/>
      <c r="I32" s="89"/>
      <c r="J32" s="89"/>
      <c r="K32" s="89"/>
      <c r="L32" s="89"/>
      <c r="M32" s="89"/>
      <c r="N32" s="89"/>
      <c r="O32" s="89"/>
      <c r="P32" s="89"/>
      <c r="Q32" s="89"/>
      <c r="R32" s="89"/>
      <c r="S32" s="155"/>
      <c r="T32" s="105"/>
      <c r="U32" s="105"/>
      <c r="V32" s="105"/>
      <c r="W32" s="105"/>
      <c r="X32" s="105"/>
      <c r="Y32" s="105"/>
      <c r="Z32" s="156"/>
    </row>
    <row r="33" spans="1:27" s="2" customFormat="1">
      <c r="A33" s="106"/>
      <c r="B33" s="107"/>
      <c r="C33" s="89"/>
      <c r="D33" s="89"/>
      <c r="E33" s="89"/>
      <c r="F33" s="89"/>
      <c r="G33" s="89"/>
      <c r="H33" s="89"/>
      <c r="I33" s="89"/>
      <c r="J33" s="89"/>
      <c r="K33" s="89"/>
      <c r="L33" s="89"/>
      <c r="M33" s="89"/>
      <c r="N33" s="89"/>
      <c r="O33" s="89"/>
      <c r="P33" s="89"/>
      <c r="Q33" s="89"/>
      <c r="R33" s="89"/>
      <c r="S33" s="107"/>
      <c r="T33" s="107"/>
      <c r="U33" s="107"/>
      <c r="V33" s="107"/>
      <c r="W33" s="107"/>
      <c r="X33" s="107"/>
      <c r="Y33" s="107"/>
      <c r="Z33" s="157"/>
      <c r="AA33" s="1"/>
    </row>
    <row r="34" spans="1:27" s="1" customFormat="1" ht="18.75">
      <c r="A34" s="40">
        <f>S28+1</f>
        <v>44920</v>
      </c>
      <c r="B34" s="25"/>
      <c r="C34" s="42">
        <f>A34+1</f>
        <v>44921</v>
      </c>
      <c r="D34" s="43"/>
      <c r="E34" s="42">
        <f>C34+1</f>
        <v>44922</v>
      </c>
      <c r="F34" s="43"/>
      <c r="G34" s="42">
        <f>E34+1</f>
        <v>44923</v>
      </c>
      <c r="H34" s="43"/>
      <c r="I34" s="42">
        <f>G34+1</f>
        <v>44924</v>
      </c>
      <c r="J34" s="43"/>
      <c r="K34" s="161">
        <f>I34+1</f>
        <v>44925</v>
      </c>
      <c r="L34" s="162"/>
      <c r="M34" s="163"/>
      <c r="N34" s="163"/>
      <c r="O34" s="163"/>
      <c r="P34" s="163"/>
      <c r="Q34" s="163"/>
      <c r="R34" s="164"/>
      <c r="S34" s="168">
        <f>K34+1</f>
        <v>44926</v>
      </c>
      <c r="T34" s="83"/>
      <c r="U34" s="169"/>
      <c r="V34" s="169"/>
      <c r="W34" s="169"/>
      <c r="X34" s="169"/>
      <c r="Y34" s="169"/>
      <c r="Z34" s="170"/>
    </row>
    <row r="35" spans="1:27" s="1" customFormat="1">
      <c r="A35" s="104"/>
      <c r="B35" s="105"/>
      <c r="C35" s="89"/>
      <c r="D35" s="89"/>
      <c r="E35" s="89"/>
      <c r="F35" s="89"/>
      <c r="G35" s="89"/>
      <c r="H35" s="89"/>
      <c r="I35" s="89"/>
      <c r="J35" s="89"/>
      <c r="K35" s="89"/>
      <c r="L35" s="89"/>
      <c r="M35" s="89"/>
      <c r="N35" s="89"/>
      <c r="O35" s="89"/>
      <c r="P35" s="89"/>
      <c r="Q35" s="89"/>
      <c r="R35" s="89"/>
      <c r="S35" s="155"/>
      <c r="T35" s="105"/>
      <c r="U35" s="105"/>
      <c r="V35" s="105"/>
      <c r="W35" s="105"/>
      <c r="X35" s="105"/>
      <c r="Y35" s="105"/>
      <c r="Z35" s="156"/>
    </row>
    <row r="36" spans="1:27" s="1" customFormat="1">
      <c r="A36" s="104"/>
      <c r="B36" s="105"/>
      <c r="C36" s="89"/>
      <c r="D36" s="89"/>
      <c r="E36" s="89"/>
      <c r="F36" s="89"/>
      <c r="G36" s="89"/>
      <c r="H36" s="89"/>
      <c r="I36" s="89"/>
      <c r="J36" s="89"/>
      <c r="K36" s="89"/>
      <c r="L36" s="89"/>
      <c r="M36" s="89"/>
      <c r="N36" s="89"/>
      <c r="O36" s="89"/>
      <c r="P36" s="89"/>
      <c r="Q36" s="89"/>
      <c r="R36" s="89"/>
      <c r="S36" s="155"/>
      <c r="T36" s="105"/>
      <c r="U36" s="105"/>
      <c r="V36" s="105"/>
      <c r="W36" s="105"/>
      <c r="X36" s="105"/>
      <c r="Y36" s="105"/>
      <c r="Z36" s="156"/>
    </row>
    <row r="37" spans="1:27" s="1" customFormat="1">
      <c r="A37" s="104"/>
      <c r="B37" s="105"/>
      <c r="C37" s="89"/>
      <c r="D37" s="89"/>
      <c r="E37" s="89"/>
      <c r="F37" s="89"/>
      <c r="G37" s="89"/>
      <c r="H37" s="89"/>
      <c r="I37" s="89"/>
      <c r="J37" s="89"/>
      <c r="K37" s="89"/>
      <c r="L37" s="89"/>
      <c r="M37" s="89"/>
      <c r="N37" s="89"/>
      <c r="O37" s="89"/>
      <c r="P37" s="89"/>
      <c r="Q37" s="89"/>
      <c r="R37" s="89"/>
      <c r="S37" s="155"/>
      <c r="T37" s="105"/>
      <c r="U37" s="105"/>
      <c r="V37" s="105"/>
      <c r="W37" s="105"/>
      <c r="X37" s="105"/>
      <c r="Y37" s="105"/>
      <c r="Z37" s="156"/>
    </row>
    <row r="38" spans="1:27" s="1" customFormat="1">
      <c r="A38" s="104"/>
      <c r="B38" s="105"/>
      <c r="C38" s="89"/>
      <c r="D38" s="89"/>
      <c r="E38" s="89"/>
      <c r="F38" s="89"/>
      <c r="G38" s="89"/>
      <c r="H38" s="89"/>
      <c r="I38" s="89"/>
      <c r="J38" s="89"/>
      <c r="K38" s="89"/>
      <c r="L38" s="89"/>
      <c r="M38" s="89"/>
      <c r="N38" s="89"/>
      <c r="O38" s="89"/>
      <c r="P38" s="89"/>
      <c r="Q38" s="89"/>
      <c r="R38" s="89"/>
      <c r="S38" s="155"/>
      <c r="T38" s="105"/>
      <c r="U38" s="105"/>
      <c r="V38" s="105"/>
      <c r="W38" s="105"/>
      <c r="X38" s="105"/>
      <c r="Y38" s="105"/>
      <c r="Z38" s="156"/>
    </row>
    <row r="39" spans="1:27" s="2" customFormat="1">
      <c r="A39" s="106"/>
      <c r="B39" s="107"/>
      <c r="C39" s="89"/>
      <c r="D39" s="89"/>
      <c r="E39" s="89"/>
      <c r="F39" s="89"/>
      <c r="G39" s="89"/>
      <c r="H39" s="89"/>
      <c r="I39" s="89"/>
      <c r="J39" s="89"/>
      <c r="K39" s="89"/>
      <c r="L39" s="89"/>
      <c r="M39" s="89"/>
      <c r="N39" s="89"/>
      <c r="O39" s="89"/>
      <c r="P39" s="89"/>
      <c r="Q39" s="89"/>
      <c r="R39" s="89"/>
      <c r="S39" s="107"/>
      <c r="T39" s="107"/>
      <c r="U39" s="107"/>
      <c r="V39" s="107"/>
      <c r="W39" s="107"/>
      <c r="X39" s="107"/>
      <c r="Y39" s="107"/>
      <c r="Z39" s="157"/>
      <c r="AA39" s="1"/>
    </row>
    <row r="40" spans="1:27" ht="18.75">
      <c r="A40" s="40">
        <f>S34+1</f>
        <v>44927</v>
      </c>
      <c r="B40" s="25"/>
      <c r="C40" s="42">
        <f>A40+1</f>
        <v>44928</v>
      </c>
      <c r="D40" s="43"/>
      <c r="E40" s="47" t="s">
        <v>8</v>
      </c>
      <c r="F40" s="48"/>
      <c r="G40" s="48"/>
      <c r="H40" s="48"/>
      <c r="I40" s="48"/>
      <c r="J40" s="48"/>
      <c r="K40" s="48"/>
      <c r="L40" s="48"/>
      <c r="M40" s="48"/>
      <c r="N40" s="48"/>
      <c r="O40" s="48"/>
      <c r="P40" s="48"/>
      <c r="Q40" s="48"/>
      <c r="R40" s="48"/>
      <c r="S40" s="27"/>
      <c r="T40" s="27"/>
      <c r="U40" s="27"/>
      <c r="V40" s="27"/>
      <c r="W40" s="27"/>
      <c r="X40" s="27"/>
      <c r="Y40" s="27"/>
      <c r="Z40" s="9"/>
    </row>
    <row r="41" spans="1:27">
      <c r="A41" s="104"/>
      <c r="B41" s="105"/>
      <c r="C41" s="89"/>
      <c r="D41" s="89"/>
      <c r="E41" s="64"/>
      <c r="F41" s="6"/>
      <c r="G41" s="6"/>
      <c r="H41" s="6"/>
      <c r="I41" s="6"/>
      <c r="J41" s="6"/>
      <c r="K41" s="6"/>
      <c r="L41" s="6"/>
      <c r="M41" s="6"/>
      <c r="N41" s="6"/>
      <c r="O41" s="6"/>
      <c r="P41" s="6"/>
      <c r="Q41" s="6"/>
      <c r="R41" s="6"/>
      <c r="S41" s="6"/>
      <c r="T41" s="6"/>
      <c r="U41" s="6"/>
      <c r="V41" s="6"/>
      <c r="W41" s="6"/>
      <c r="X41" s="6"/>
      <c r="Y41" s="6"/>
      <c r="Z41" s="8"/>
    </row>
    <row r="42" spans="1:27">
      <c r="A42" s="104"/>
      <c r="B42" s="105"/>
      <c r="C42" s="89"/>
      <c r="D42" s="89"/>
      <c r="E42" s="64"/>
      <c r="F42" s="6"/>
      <c r="G42" s="6"/>
      <c r="H42" s="6"/>
      <c r="I42" s="6"/>
      <c r="J42" s="6"/>
      <c r="K42" s="6"/>
      <c r="L42" s="6"/>
      <c r="M42" s="6"/>
      <c r="N42" s="6"/>
      <c r="O42" s="6"/>
      <c r="P42" s="6"/>
      <c r="Q42" s="6"/>
      <c r="R42" s="6"/>
      <c r="S42" s="6"/>
      <c r="T42" s="6"/>
      <c r="U42" s="6"/>
      <c r="V42" s="6"/>
      <c r="W42" s="6"/>
      <c r="X42" s="6"/>
      <c r="Y42" s="6"/>
      <c r="Z42" s="7"/>
    </row>
    <row r="43" spans="1:27">
      <c r="A43" s="104"/>
      <c r="B43" s="105"/>
      <c r="C43" s="89"/>
      <c r="D43" s="89"/>
      <c r="E43" s="64"/>
      <c r="F43" s="6"/>
      <c r="G43" s="6"/>
      <c r="H43" s="6"/>
      <c r="I43" s="6"/>
      <c r="J43" s="6"/>
      <c r="K43" s="6"/>
      <c r="L43" s="6"/>
      <c r="M43" s="6"/>
      <c r="N43" s="6"/>
      <c r="O43" s="6"/>
      <c r="P43" s="6"/>
      <c r="Q43" s="6"/>
      <c r="R43" s="6"/>
      <c r="S43" s="6"/>
      <c r="T43" s="6"/>
      <c r="U43" s="6"/>
      <c r="V43" s="6"/>
      <c r="W43" s="6"/>
      <c r="X43" s="6"/>
      <c r="Y43" s="6"/>
      <c r="Z43" s="7"/>
    </row>
    <row r="44" spans="1:27">
      <c r="A44" s="104"/>
      <c r="B44" s="105"/>
      <c r="C44" s="89"/>
      <c r="D44" s="89"/>
      <c r="E44" s="64"/>
      <c r="F44" s="6"/>
      <c r="G44" s="6"/>
      <c r="H44" s="6"/>
      <c r="I44" s="6"/>
      <c r="J44" s="6"/>
      <c r="K44" s="122"/>
      <c r="L44" s="122"/>
      <c r="M44" s="122"/>
      <c r="N44" s="122"/>
      <c r="O44" s="122"/>
      <c r="P44" s="122"/>
      <c r="Q44" s="122"/>
      <c r="R44" s="122"/>
      <c r="S44" s="122"/>
      <c r="T44" s="122"/>
      <c r="U44" s="122"/>
      <c r="V44" s="122"/>
      <c r="W44" s="122"/>
      <c r="X44" s="122"/>
      <c r="Y44" s="122"/>
      <c r="Z44" s="123"/>
    </row>
    <row r="45" spans="1:27" s="1" customFormat="1">
      <c r="A45" s="106"/>
      <c r="B45" s="107"/>
      <c r="C45" s="89"/>
      <c r="D45" s="89"/>
      <c r="E45" s="65"/>
      <c r="F45" s="30"/>
      <c r="G45" s="30"/>
      <c r="H45" s="30"/>
      <c r="I45" s="30"/>
      <c r="J45" s="30"/>
      <c r="K45" s="120"/>
      <c r="L45" s="120"/>
      <c r="M45" s="120"/>
      <c r="N45" s="120"/>
      <c r="O45" s="120"/>
      <c r="P45" s="120"/>
      <c r="Q45" s="120"/>
      <c r="R45" s="120"/>
      <c r="S45" s="120"/>
      <c r="T45" s="120"/>
      <c r="U45" s="120"/>
      <c r="V45" s="120"/>
      <c r="W45" s="120"/>
      <c r="X45" s="120"/>
      <c r="Y45" s="120"/>
      <c r="Z45" s="121"/>
    </row>
  </sheetData>
  <mergeCells count="218">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K1:Q1"/>
    <mergeCell ref="S1:Y1"/>
    <mergeCell ref="A9:B9"/>
    <mergeCell ref="C9:D9"/>
    <mergeCell ref="E9:F9"/>
    <mergeCell ref="G9:H9"/>
    <mergeCell ref="I9:J9"/>
    <mergeCell ref="K9:R9"/>
    <mergeCell ref="S9:Z9"/>
    <mergeCell ref="A1:J7"/>
    <mergeCell ref="C8:J8"/>
  </mergeCells>
  <conditionalFormatting sqref="A10 C10 E10 G10 K10 S10 A16 C16 E16 G16 K16 S16 A22 C22 E22 G22 K22 S22 A28 C28 E28 G28 K28 S28 A34 C34 E34 G34 K34 S34 A40 C40">
    <cfRule type="expression" dxfId="5" priority="3">
      <formula>MONTH(A10)&lt;&gt;MONTH($A$1)</formula>
    </cfRule>
    <cfRule type="expression" dxfId="4" priority="4">
      <formula>OR(WEEKDAY(A10,1)=1,WEEKDAY(A10,1)=7)</formula>
    </cfRule>
  </conditionalFormatting>
  <conditionalFormatting sqref="I10 I16 I22 I28 I34">
    <cfRule type="expression" dxfId="3" priority="1">
      <formula>MONTH(I10)&lt;&gt;MONTH($A$1)</formula>
    </cfRule>
    <cfRule type="expression" dxfId="2" priority="2">
      <formula>OR(WEEKDAY(I10,1)=1,WEEKDAY(I10,1)=7)</formula>
    </cfRule>
  </conditionalFormatting>
  <printOptions horizontalCentered="1"/>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tabColor theme="5" tint="0.79998168889431442"/>
  </sheetPr>
  <dimension ref="A1:F31"/>
  <sheetViews>
    <sheetView showGridLines="0" workbookViewId="0">
      <selection activeCell="D6" sqref="D6"/>
    </sheetView>
  </sheetViews>
  <sheetFormatPr baseColWidth="10" defaultColWidth="9.140625" defaultRowHeight="12.75"/>
  <cols>
    <col min="1" max="1" width="8.7109375" style="10" customWidth="1"/>
    <col min="2" max="2" width="5.140625" style="10" customWidth="1"/>
    <col min="3" max="3" width="33" style="10" customWidth="1"/>
    <col min="4" max="4" width="12.85546875" style="10" customWidth="1"/>
    <col min="5" max="5" width="28" style="10" customWidth="1"/>
    <col min="6" max="6" width="16.7109375" style="10" customWidth="1"/>
    <col min="7" max="16384" width="9.140625" style="10"/>
  </cols>
  <sheetData>
    <row r="1" spans="1:6" s="11" customFormat="1" ht="36" customHeight="1">
      <c r="A1" s="21" t="s">
        <v>0</v>
      </c>
      <c r="B1" s="22"/>
      <c r="C1" s="22"/>
      <c r="D1" s="22"/>
      <c r="E1" s="22"/>
      <c r="F1" s="23"/>
    </row>
    <row r="2" spans="1:6" ht="17.25" customHeight="1">
      <c r="A2" s="12"/>
      <c r="F2" s="11"/>
    </row>
    <row r="3" spans="1:6">
      <c r="A3" s="12"/>
      <c r="F3" s="13"/>
    </row>
    <row r="4" spans="1:6" ht="22.5" customHeight="1">
      <c r="A4" s="12"/>
      <c r="B4" s="17" t="s">
        <v>1</v>
      </c>
      <c r="C4" s="18"/>
      <c r="D4" s="18"/>
      <c r="E4" s="18"/>
      <c r="F4" s="13"/>
    </row>
    <row r="5" spans="1:6" ht="22.5" customHeight="1">
      <c r="A5" s="12"/>
      <c r="B5" s="18"/>
      <c r="C5" s="19" t="s">
        <v>3</v>
      </c>
      <c r="D5" s="20">
        <v>2022</v>
      </c>
      <c r="E5" s="18"/>
      <c r="F5" s="13"/>
    </row>
    <row r="6" spans="1:6" ht="22.5" customHeight="1">
      <c r="A6" s="12"/>
      <c r="B6" s="18"/>
      <c r="C6" s="18"/>
      <c r="D6" s="18"/>
      <c r="E6" s="18"/>
      <c r="F6" s="13"/>
    </row>
    <row r="7" spans="1:6" ht="22.5" customHeight="1">
      <c r="A7" s="12"/>
      <c r="B7" s="18"/>
      <c r="C7" s="19" t="s">
        <v>4</v>
      </c>
      <c r="D7" s="20">
        <v>1</v>
      </c>
      <c r="E7" s="34" t="s">
        <v>6</v>
      </c>
      <c r="F7" s="13"/>
    </row>
    <row r="8" spans="1:6" ht="22.5" customHeight="1">
      <c r="A8" s="12"/>
      <c r="B8" s="18"/>
      <c r="C8" s="18"/>
      <c r="D8" s="18"/>
      <c r="E8" s="18"/>
      <c r="F8" s="13"/>
    </row>
    <row r="9" spans="1:6" ht="22.5" customHeight="1">
      <c r="A9" s="12"/>
      <c r="B9" s="17" t="s">
        <v>2</v>
      </c>
      <c r="C9" s="18"/>
      <c r="D9" s="18"/>
      <c r="E9" s="18"/>
      <c r="F9" s="13"/>
    </row>
    <row r="10" spans="1:6" ht="22.5" customHeight="1">
      <c r="A10" s="12"/>
      <c r="B10" s="18"/>
      <c r="C10" s="19" t="s">
        <v>5</v>
      </c>
      <c r="D10" s="20">
        <v>1</v>
      </c>
      <c r="E10" s="34" t="s">
        <v>7</v>
      </c>
      <c r="F10" s="13"/>
    </row>
    <row r="11" spans="1:6" ht="22.5" customHeight="1">
      <c r="A11" s="12"/>
      <c r="B11" s="18"/>
      <c r="C11" s="18"/>
      <c r="D11" s="18"/>
      <c r="E11" s="18"/>
      <c r="F11" s="13"/>
    </row>
    <row r="12" spans="1:6" ht="22.5" customHeight="1">
      <c r="A12" s="12"/>
      <c r="B12" s="17"/>
      <c r="C12" s="18"/>
      <c r="D12" s="18"/>
      <c r="E12" s="18"/>
      <c r="F12" s="13"/>
    </row>
    <row r="13" spans="1:6" ht="22.5" customHeight="1">
      <c r="A13" s="12"/>
      <c r="B13" s="18"/>
      <c r="C13" s="33"/>
      <c r="D13" s="18"/>
      <c r="E13" s="18"/>
      <c r="F13" s="13"/>
    </row>
    <row r="14" spans="1:6" ht="22.5" customHeight="1">
      <c r="A14" s="12"/>
      <c r="B14" s="18"/>
      <c r="C14" s="18"/>
      <c r="D14" s="18"/>
      <c r="E14" s="18"/>
      <c r="F14" s="13"/>
    </row>
    <row r="15" spans="1:6" ht="22.5" customHeight="1">
      <c r="A15" s="12"/>
      <c r="B15" s="17"/>
      <c r="C15" s="18"/>
      <c r="D15" s="18"/>
      <c r="E15" s="18"/>
      <c r="F15" s="13"/>
    </row>
    <row r="16" spans="1:6" ht="22.5" customHeight="1">
      <c r="A16" s="12"/>
      <c r="B16" s="18"/>
      <c r="C16" s="18"/>
      <c r="D16" s="18"/>
      <c r="E16" s="18"/>
      <c r="F16" s="13"/>
    </row>
    <row r="17" spans="1:6" ht="22.5" customHeight="1">
      <c r="A17" s="12"/>
      <c r="B17" s="17"/>
      <c r="C17" s="18"/>
      <c r="D17" s="18"/>
      <c r="E17" s="18"/>
      <c r="F17" s="13"/>
    </row>
    <row r="18" spans="1:6" ht="22.5" customHeight="1">
      <c r="A18" s="12"/>
      <c r="C18" s="33"/>
      <c r="F18" s="13"/>
    </row>
    <row r="19" spans="1:6" ht="22.5" customHeight="1">
      <c r="A19" s="12"/>
      <c r="F19" s="13"/>
    </row>
    <row r="20" spans="1:6" ht="22.5" customHeight="1">
      <c r="A20" s="12"/>
      <c r="F20" s="13"/>
    </row>
    <row r="21" spans="1:6" ht="22.5" customHeight="1">
      <c r="A21" s="12"/>
      <c r="F21" s="13"/>
    </row>
    <row r="22" spans="1:6" ht="15" customHeight="1">
      <c r="A22" s="12"/>
      <c r="F22" s="13"/>
    </row>
    <row r="23" spans="1:6" ht="15.75">
      <c r="A23" s="12"/>
      <c r="B23" s="194"/>
      <c r="C23" s="194"/>
      <c r="D23" s="194"/>
      <c r="E23" s="194"/>
      <c r="F23" s="13"/>
    </row>
    <row r="24" spans="1:6" ht="15">
      <c r="A24" s="12"/>
      <c r="B24" s="192"/>
      <c r="C24" s="192"/>
      <c r="D24" s="192"/>
      <c r="E24" s="192"/>
      <c r="F24" s="13"/>
    </row>
    <row r="25" spans="1:6">
      <c r="A25" s="12"/>
      <c r="F25" s="13"/>
    </row>
    <row r="26" spans="1:6" ht="15.75">
      <c r="A26" s="12"/>
      <c r="B26" s="35"/>
      <c r="F26" s="13"/>
    </row>
    <row r="27" spans="1:6" ht="57.75" customHeight="1">
      <c r="A27" s="12"/>
      <c r="B27" s="193"/>
      <c r="C27" s="193"/>
      <c r="D27" s="193"/>
      <c r="E27" s="193"/>
      <c r="F27" s="13"/>
    </row>
    <row r="28" spans="1:6" ht="22.5" customHeight="1">
      <c r="A28" s="12"/>
      <c r="B28" s="36"/>
      <c r="C28" s="36"/>
      <c r="D28" s="36"/>
      <c r="E28" s="36"/>
      <c r="F28" s="13"/>
    </row>
    <row r="29" spans="1:6" ht="22.5" customHeight="1">
      <c r="A29" s="12"/>
      <c r="B29" s="36"/>
      <c r="C29" s="36"/>
      <c r="D29" s="36"/>
      <c r="E29" s="36"/>
      <c r="F29" s="13"/>
    </row>
    <row r="30" spans="1:6" ht="22.5" customHeight="1">
      <c r="A30" s="12"/>
      <c r="B30" s="36"/>
      <c r="C30" s="36"/>
      <c r="D30" s="36"/>
      <c r="E30" s="36"/>
      <c r="F30" s="13"/>
    </row>
    <row r="31" spans="1:6">
      <c r="A31" s="14"/>
      <c r="B31" s="15"/>
      <c r="C31" s="15"/>
      <c r="D31" s="15"/>
      <c r="E31" s="15"/>
      <c r="F31" s="16"/>
    </row>
  </sheetData>
  <mergeCells count="3">
    <mergeCell ref="B24:E24"/>
    <mergeCell ref="B27:E27"/>
    <mergeCell ref="B23:E23"/>
  </mergeCells>
  <printOptions horizontalCentere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tabColor theme="9" tint="0.39997558519241921"/>
    <pageSetUpPr fitToPage="1"/>
  </sheetPr>
  <dimension ref="A1:AA45"/>
  <sheetViews>
    <sheetView showGridLines="0" showRuler="0" zoomScaleNormal="100" zoomScalePageLayoutView="95" workbookViewId="0">
      <selection activeCell="G24" sqref="G24:H24"/>
    </sheetView>
  </sheetViews>
  <sheetFormatPr baseColWidth="10" defaultColWidth="9.140625" defaultRowHeight="12.75"/>
  <cols>
    <col min="1" max="1" width="4.85546875" customWidth="1"/>
    <col min="2" max="2" width="13.7109375" customWidth="1"/>
    <col min="3" max="3" width="13" customWidth="1"/>
    <col min="4" max="4" width="16.85546875" customWidth="1"/>
    <col min="5" max="5" width="9" customWidth="1"/>
    <col min="6" max="6" width="19.5703125" customWidth="1"/>
    <col min="7" max="7" width="8.7109375" customWidth="1"/>
    <col min="8" max="8" width="19" customWidth="1"/>
    <col min="9" max="9" width="8.28515625" customWidth="1"/>
    <col min="10" max="10" width="16.5703125" customWidth="1"/>
    <col min="11" max="11" width="5.28515625" customWidth="1"/>
    <col min="12" max="16" width="2.42578125" customWidth="1"/>
    <col min="17" max="17" width="4.85546875" customWidth="1"/>
    <col min="18" max="18" width="1.5703125" customWidth="1"/>
    <col min="19" max="25" width="2.42578125" customWidth="1"/>
    <col min="26" max="26" width="1.5703125" customWidth="1"/>
  </cols>
  <sheetData>
    <row r="1" spans="1:27" s="3" customFormat="1" ht="15" customHeight="1">
      <c r="A1" s="118">
        <f>DATE(Configuración!D5,Configuración!D7+1,1)</f>
        <v>44593</v>
      </c>
      <c r="B1" s="118"/>
      <c r="C1" s="118"/>
      <c r="D1" s="118"/>
      <c r="E1" s="118"/>
      <c r="F1" s="118"/>
      <c r="G1" s="118"/>
      <c r="H1" s="118"/>
      <c r="I1" s="118"/>
      <c r="J1" s="118"/>
      <c r="K1" s="130">
        <f>DATE(YEAR(A1),MONTH(A1)-1,1)</f>
        <v>44562</v>
      </c>
      <c r="L1" s="130"/>
      <c r="M1" s="130"/>
      <c r="N1" s="130"/>
      <c r="O1" s="130"/>
      <c r="P1" s="130"/>
      <c r="Q1" s="130"/>
      <c r="S1" s="130">
        <f>DATE(YEAR(A1),MONTH(A1)+1,1)</f>
        <v>44621</v>
      </c>
      <c r="T1" s="130"/>
      <c r="U1" s="130"/>
      <c r="V1" s="130"/>
      <c r="W1" s="130"/>
      <c r="X1" s="130"/>
      <c r="Y1" s="130"/>
    </row>
    <row r="2" spans="1:27" s="3" customFormat="1" ht="11.25" customHeight="1">
      <c r="A2" s="118"/>
      <c r="B2" s="118"/>
      <c r="C2" s="118"/>
      <c r="D2" s="118"/>
      <c r="E2" s="118"/>
      <c r="F2" s="118"/>
      <c r="G2" s="118"/>
      <c r="H2" s="118"/>
      <c r="I2" s="118"/>
      <c r="J2" s="118"/>
      <c r="K2" s="58" t="str">
        <f>INDEX({"Do";"Lu";"Ma";"Mi";"Ju";"Vi";"Sá"},1+MOD(start_day+1-2,7))</f>
        <v>Do</v>
      </c>
      <c r="L2" s="58" t="str">
        <f>INDEX({"Do";"Lu";"Ma";"Mi";"Ju";"Vi";"Sá"},1+MOD(start_day+2-2,7))</f>
        <v>Lu</v>
      </c>
      <c r="M2" s="58" t="str">
        <f>INDEX({"Do";"Lu";"Ma";"Mi";"Ju";"Vi";"Sá"},1+MOD(start_day+3-2,7))</f>
        <v>Ma</v>
      </c>
      <c r="N2" s="58" t="str">
        <f>INDEX({"Do";"Lu";"Ma";"Mi";"Ju";"Vi";"Sá"},1+MOD(start_day+4-2,7))</f>
        <v>Mi</v>
      </c>
      <c r="O2" s="58" t="str">
        <f>INDEX({"Do";"Lu";"Ma";"Mi";"Ju";"Vi";"Sá"},1+MOD(start_day+5-2,7))</f>
        <v>Ju</v>
      </c>
      <c r="P2" s="58" t="str">
        <f>INDEX({"Do";"Lu";"Ma";"Mi";"Ju";"Vi";"Sá"},1+MOD(start_day+6-2,7))</f>
        <v>Vi</v>
      </c>
      <c r="Q2" s="58" t="str">
        <f>INDEX({"Do";"Lu";"Ma";"Mi";"Ju";"Vi";"Sá"},1+MOD(start_day+7-2,7))</f>
        <v>Sá</v>
      </c>
      <c r="R2" s="59"/>
      <c r="S2" s="58" t="str">
        <f>INDEX({"Do";"Lu";"Ma";"Mi";"Ju";"Vi";"Sá"},1+MOD(start_day+1-2,7))</f>
        <v>Do</v>
      </c>
      <c r="T2" s="58" t="str">
        <f>INDEX({"Do";"Lu";"Ma";"Mi";"Ju";"Vi";"Sá"},1+MOD(start_day+2-2,7))</f>
        <v>Lu</v>
      </c>
      <c r="U2" s="58" t="str">
        <f>INDEX({"Do";"Lu";"Ma";"Mi";"Ju";"Vi";"Sá"},1+MOD(start_day+3-2,7))</f>
        <v>Ma</v>
      </c>
      <c r="V2" s="58" t="str">
        <f>INDEX({"Do";"Lu";"Ma";"Mi";"Ju";"Vi";"Sá"},1+MOD(start_day+4-2,7))</f>
        <v>Mi</v>
      </c>
      <c r="W2" s="58" t="str">
        <f>INDEX({"Do";"Lu";"Ma";"Mi";"Ju";"Vi";"Sá"},1+MOD(start_day+5-2,7))</f>
        <v>Ju</v>
      </c>
      <c r="X2" s="58" t="str">
        <f>INDEX({"Do";"Lu";"Ma";"Mi";"Ju";"Vi";"Sá"},1+MOD(start_day+6-2,7))</f>
        <v>Vi</v>
      </c>
      <c r="Y2" s="58" t="str">
        <f>INDEX({"Do";"Lu";"Ma";"Mi";"Ju";"Vi";"Sá"},1+MOD(start_day+7-2,7))</f>
        <v>Sá</v>
      </c>
    </row>
    <row r="3" spans="1:27" s="4" customFormat="1" ht="9" customHeight="1">
      <c r="A3" s="118"/>
      <c r="B3" s="118"/>
      <c r="C3" s="118"/>
      <c r="D3" s="118"/>
      <c r="E3" s="118"/>
      <c r="F3" s="118"/>
      <c r="G3" s="118"/>
      <c r="H3" s="118"/>
      <c r="I3" s="118"/>
      <c r="J3" s="118"/>
      <c r="K3" s="60" t="str">
        <f t="shared" ref="K3:Q8" si="0">IF(MONTH($K$1)&lt;&gt;MONTH($K$1-(WEEKDAY($K$1,1)-(start_day-1))-IF((WEEKDAY($K$1,1)-(start_day-1))&lt;=0,7,0)+(ROW(K3)-ROW($K$3))*7+(COLUMN(K3)-COLUMN($K$3)+1)),"",$K$1-(WEEKDAY($K$1,1)-(start_day-1))-IF((WEEKDAY($K$1,1)-(start_day-1))&lt;=0,7,0)+(ROW(K3)-ROW($K$3))*7+(COLUMN(K3)-COLUMN($K$3)+1))</f>
        <v/>
      </c>
      <c r="L3" s="60" t="str">
        <f t="shared" si="0"/>
        <v/>
      </c>
      <c r="M3" s="60" t="str">
        <f t="shared" si="0"/>
        <v/>
      </c>
      <c r="N3" s="60" t="str">
        <f t="shared" si="0"/>
        <v/>
      </c>
      <c r="O3" s="60" t="str">
        <f t="shared" si="0"/>
        <v/>
      </c>
      <c r="P3" s="60" t="str">
        <f t="shared" si="0"/>
        <v/>
      </c>
      <c r="Q3" s="60">
        <f t="shared" si="0"/>
        <v>44562</v>
      </c>
      <c r="R3" s="59"/>
      <c r="S3" s="60" t="str">
        <f t="shared" ref="S3:Y8" si="1">IF(MONTH($S$1)&lt;&gt;MONTH($S$1-(WEEKDAY($S$1,1)-(start_day-1))-IF((WEEKDAY($S$1,1)-(start_day-1))&lt;=0,7,0)+(ROW(S3)-ROW($S$3))*7+(COLUMN(S3)-COLUMN($S$3)+1)),"",$S$1-(WEEKDAY($S$1,1)-(start_day-1))-IF((WEEKDAY($S$1,1)-(start_day-1))&lt;=0,7,0)+(ROW(S3)-ROW($S$3))*7+(COLUMN(S3)-COLUMN($S$3)+1))</f>
        <v/>
      </c>
      <c r="T3" s="60" t="str">
        <f t="shared" si="1"/>
        <v/>
      </c>
      <c r="U3" s="60">
        <f t="shared" si="1"/>
        <v>44621</v>
      </c>
      <c r="V3" s="60">
        <f t="shared" si="1"/>
        <v>44622</v>
      </c>
      <c r="W3" s="60">
        <f t="shared" si="1"/>
        <v>44623</v>
      </c>
      <c r="X3" s="60">
        <f t="shared" si="1"/>
        <v>44624</v>
      </c>
      <c r="Y3" s="60">
        <f t="shared" si="1"/>
        <v>44625</v>
      </c>
    </row>
    <row r="4" spans="1:27" s="4" customFormat="1" ht="9" customHeight="1">
      <c r="A4" s="118"/>
      <c r="B4" s="118"/>
      <c r="C4" s="118"/>
      <c r="D4" s="118"/>
      <c r="E4" s="118"/>
      <c r="F4" s="118"/>
      <c r="G4" s="118"/>
      <c r="H4" s="118"/>
      <c r="I4" s="118"/>
      <c r="J4" s="118"/>
      <c r="K4" s="60">
        <f t="shared" si="0"/>
        <v>44563</v>
      </c>
      <c r="L4" s="60">
        <f t="shared" si="0"/>
        <v>44564</v>
      </c>
      <c r="M4" s="60">
        <f t="shared" si="0"/>
        <v>44565</v>
      </c>
      <c r="N4" s="60">
        <f t="shared" si="0"/>
        <v>44566</v>
      </c>
      <c r="O4" s="60">
        <f t="shared" si="0"/>
        <v>44567</v>
      </c>
      <c r="P4" s="60">
        <f t="shared" si="0"/>
        <v>44568</v>
      </c>
      <c r="Q4" s="60">
        <f t="shared" si="0"/>
        <v>44569</v>
      </c>
      <c r="R4" s="59"/>
      <c r="S4" s="60">
        <f t="shared" si="1"/>
        <v>44626</v>
      </c>
      <c r="T4" s="60">
        <f t="shared" si="1"/>
        <v>44627</v>
      </c>
      <c r="U4" s="60">
        <f t="shared" si="1"/>
        <v>44628</v>
      </c>
      <c r="V4" s="60">
        <f t="shared" si="1"/>
        <v>44629</v>
      </c>
      <c r="W4" s="60">
        <f t="shared" si="1"/>
        <v>44630</v>
      </c>
      <c r="X4" s="60">
        <f t="shared" si="1"/>
        <v>44631</v>
      </c>
      <c r="Y4" s="60">
        <f t="shared" si="1"/>
        <v>44632</v>
      </c>
    </row>
    <row r="5" spans="1:27" s="4" customFormat="1" ht="9" customHeight="1">
      <c r="A5" s="118"/>
      <c r="B5" s="118"/>
      <c r="C5" s="118"/>
      <c r="D5" s="118"/>
      <c r="E5" s="118"/>
      <c r="F5" s="118"/>
      <c r="G5" s="118"/>
      <c r="H5" s="118"/>
      <c r="I5" s="118"/>
      <c r="J5" s="118"/>
      <c r="K5" s="60">
        <f t="shared" si="0"/>
        <v>44570</v>
      </c>
      <c r="L5" s="60">
        <f t="shared" si="0"/>
        <v>44571</v>
      </c>
      <c r="M5" s="60">
        <f t="shared" si="0"/>
        <v>44572</v>
      </c>
      <c r="N5" s="60">
        <f t="shared" si="0"/>
        <v>44573</v>
      </c>
      <c r="O5" s="60">
        <f t="shared" si="0"/>
        <v>44574</v>
      </c>
      <c r="P5" s="60">
        <f t="shared" si="0"/>
        <v>44575</v>
      </c>
      <c r="Q5" s="60">
        <f t="shared" si="0"/>
        <v>44576</v>
      </c>
      <c r="R5" s="59"/>
      <c r="S5" s="60">
        <f t="shared" si="1"/>
        <v>44633</v>
      </c>
      <c r="T5" s="60">
        <f t="shared" si="1"/>
        <v>44634</v>
      </c>
      <c r="U5" s="60">
        <f t="shared" si="1"/>
        <v>44635</v>
      </c>
      <c r="V5" s="60">
        <f t="shared" si="1"/>
        <v>44636</v>
      </c>
      <c r="W5" s="60">
        <f t="shared" si="1"/>
        <v>44637</v>
      </c>
      <c r="X5" s="60">
        <f t="shared" si="1"/>
        <v>44638</v>
      </c>
      <c r="Y5" s="60">
        <f t="shared" si="1"/>
        <v>44639</v>
      </c>
    </row>
    <row r="6" spans="1:27" s="4" customFormat="1" ht="9" customHeight="1">
      <c r="A6" s="118"/>
      <c r="B6" s="118"/>
      <c r="C6" s="118"/>
      <c r="D6" s="118"/>
      <c r="E6" s="118"/>
      <c r="F6" s="118"/>
      <c r="G6" s="118"/>
      <c r="H6" s="118"/>
      <c r="I6" s="118"/>
      <c r="J6" s="118"/>
      <c r="K6" s="60">
        <f t="shared" si="0"/>
        <v>44577</v>
      </c>
      <c r="L6" s="60">
        <f t="shared" si="0"/>
        <v>44578</v>
      </c>
      <c r="M6" s="60">
        <f t="shared" si="0"/>
        <v>44579</v>
      </c>
      <c r="N6" s="60">
        <f t="shared" si="0"/>
        <v>44580</v>
      </c>
      <c r="O6" s="60">
        <f t="shared" si="0"/>
        <v>44581</v>
      </c>
      <c r="P6" s="60">
        <f t="shared" si="0"/>
        <v>44582</v>
      </c>
      <c r="Q6" s="60">
        <f t="shared" si="0"/>
        <v>44583</v>
      </c>
      <c r="R6" s="59"/>
      <c r="S6" s="60">
        <f t="shared" si="1"/>
        <v>44640</v>
      </c>
      <c r="T6" s="60">
        <f t="shared" si="1"/>
        <v>44641</v>
      </c>
      <c r="U6" s="60">
        <f t="shared" si="1"/>
        <v>44642</v>
      </c>
      <c r="V6" s="60">
        <f t="shared" si="1"/>
        <v>44643</v>
      </c>
      <c r="W6" s="60">
        <f t="shared" si="1"/>
        <v>44644</v>
      </c>
      <c r="X6" s="60">
        <f t="shared" si="1"/>
        <v>44645</v>
      </c>
      <c r="Y6" s="60">
        <f t="shared" si="1"/>
        <v>44646</v>
      </c>
    </row>
    <row r="7" spans="1:27" s="4" customFormat="1" ht="9" customHeight="1">
      <c r="A7" s="118"/>
      <c r="B7" s="118"/>
      <c r="C7" s="118"/>
      <c r="D7" s="118"/>
      <c r="E7" s="118"/>
      <c r="F7" s="118"/>
      <c r="G7" s="118"/>
      <c r="H7" s="118"/>
      <c r="I7" s="118"/>
      <c r="J7" s="118"/>
      <c r="K7" s="60">
        <f t="shared" si="0"/>
        <v>44584</v>
      </c>
      <c r="L7" s="60">
        <f t="shared" si="0"/>
        <v>44585</v>
      </c>
      <c r="M7" s="60">
        <f t="shared" si="0"/>
        <v>44586</v>
      </c>
      <c r="N7" s="60">
        <f t="shared" si="0"/>
        <v>44587</v>
      </c>
      <c r="O7" s="60">
        <f t="shared" si="0"/>
        <v>44588</v>
      </c>
      <c r="P7" s="60">
        <f t="shared" si="0"/>
        <v>44589</v>
      </c>
      <c r="Q7" s="60">
        <f t="shared" si="0"/>
        <v>44590</v>
      </c>
      <c r="R7" s="59"/>
      <c r="S7" s="60">
        <f t="shared" si="1"/>
        <v>44647</v>
      </c>
      <c r="T7" s="60">
        <f t="shared" si="1"/>
        <v>44648</v>
      </c>
      <c r="U7" s="60">
        <f t="shared" si="1"/>
        <v>44649</v>
      </c>
      <c r="V7" s="60">
        <f t="shared" si="1"/>
        <v>44650</v>
      </c>
      <c r="W7" s="60">
        <f t="shared" si="1"/>
        <v>44651</v>
      </c>
      <c r="X7" s="60" t="str">
        <f t="shared" si="1"/>
        <v/>
      </c>
      <c r="Y7" s="60" t="str">
        <f t="shared" si="1"/>
        <v/>
      </c>
    </row>
    <row r="8" spans="1:27" s="5" customFormat="1" ht="18" customHeight="1">
      <c r="A8" s="37"/>
      <c r="B8" s="37"/>
      <c r="C8" s="132" t="s">
        <v>10</v>
      </c>
      <c r="D8" s="132"/>
      <c r="E8" s="132"/>
      <c r="F8" s="132"/>
      <c r="G8" s="132"/>
      <c r="H8" s="132"/>
      <c r="I8" s="132"/>
      <c r="J8" s="132"/>
      <c r="K8" s="60">
        <f t="shared" si="0"/>
        <v>44591</v>
      </c>
      <c r="L8" s="60">
        <f t="shared" si="0"/>
        <v>44592</v>
      </c>
      <c r="M8" s="60" t="str">
        <f t="shared" si="0"/>
        <v/>
      </c>
      <c r="N8" s="60" t="str">
        <f t="shared" si="0"/>
        <v/>
      </c>
      <c r="O8" s="60" t="str">
        <f t="shared" si="0"/>
        <v/>
      </c>
      <c r="P8" s="60" t="str">
        <f t="shared" si="0"/>
        <v/>
      </c>
      <c r="Q8" s="60" t="str">
        <f t="shared" si="0"/>
        <v/>
      </c>
      <c r="R8" s="61"/>
      <c r="S8" s="60" t="str">
        <f t="shared" si="1"/>
        <v/>
      </c>
      <c r="T8" s="60" t="str">
        <f t="shared" si="1"/>
        <v/>
      </c>
      <c r="U8" s="60" t="str">
        <f t="shared" si="1"/>
        <v/>
      </c>
      <c r="V8" s="60" t="str">
        <f t="shared" si="1"/>
        <v/>
      </c>
      <c r="W8" s="60" t="str">
        <f t="shared" si="1"/>
        <v/>
      </c>
      <c r="X8" s="60" t="str">
        <f t="shared" si="1"/>
        <v/>
      </c>
      <c r="Y8" s="60" t="str">
        <f t="shared" si="1"/>
        <v/>
      </c>
      <c r="Z8" s="32"/>
    </row>
    <row r="9" spans="1:27" s="1" customFormat="1" ht="21" customHeight="1">
      <c r="A9" s="131">
        <f>A10</f>
        <v>44591</v>
      </c>
      <c r="B9" s="131"/>
      <c r="C9" s="131">
        <f>C10</f>
        <v>44592</v>
      </c>
      <c r="D9" s="131"/>
      <c r="E9" s="131">
        <f>E10</f>
        <v>44593</v>
      </c>
      <c r="F9" s="131"/>
      <c r="G9" s="131">
        <f>G10</f>
        <v>44594</v>
      </c>
      <c r="H9" s="131"/>
      <c r="I9" s="131">
        <f>I10</f>
        <v>44595</v>
      </c>
      <c r="J9" s="131"/>
      <c r="K9" s="131">
        <f>K10</f>
        <v>44596</v>
      </c>
      <c r="L9" s="131"/>
      <c r="M9" s="131"/>
      <c r="N9" s="131"/>
      <c r="O9" s="131"/>
      <c r="P9" s="131"/>
      <c r="Q9" s="131"/>
      <c r="R9" s="131"/>
      <c r="S9" s="131">
        <f>S10</f>
        <v>44597</v>
      </c>
      <c r="T9" s="131"/>
      <c r="U9" s="131"/>
      <c r="V9" s="131"/>
      <c r="W9" s="131"/>
      <c r="X9" s="131"/>
      <c r="Y9" s="131"/>
      <c r="Z9" s="131"/>
    </row>
    <row r="10" spans="1:27" s="1" customFormat="1" ht="18.75">
      <c r="A10" s="68">
        <f>$A$1-(WEEKDAY($A$1,1)-(start_day-1))-IF((WEEKDAY($A$1,1)-(start_day-1))&lt;=0,7,0)+1</f>
        <v>44591</v>
      </c>
      <c r="B10" s="69"/>
      <c r="C10" s="56">
        <f>A10+1</f>
        <v>44592</v>
      </c>
      <c r="D10" s="57"/>
      <c r="E10" s="56">
        <f>C10+1</f>
        <v>44593</v>
      </c>
      <c r="F10" s="57"/>
      <c r="G10" s="56">
        <f>E10+1</f>
        <v>44594</v>
      </c>
      <c r="H10" s="57"/>
      <c r="I10" s="56">
        <f>G10+1</f>
        <v>44595</v>
      </c>
      <c r="J10" s="57"/>
      <c r="K10" s="138">
        <f>I10+1</f>
        <v>44596</v>
      </c>
      <c r="L10" s="139"/>
      <c r="M10" s="140"/>
      <c r="N10" s="140"/>
      <c r="O10" s="140"/>
      <c r="P10" s="140"/>
      <c r="Q10" s="140"/>
      <c r="R10" s="141"/>
      <c r="S10" s="142">
        <f>K10+1</f>
        <v>44597</v>
      </c>
      <c r="T10" s="143"/>
      <c r="U10" s="144"/>
      <c r="V10" s="144"/>
      <c r="W10" s="144"/>
      <c r="X10" s="144"/>
      <c r="Y10" s="144"/>
      <c r="Z10" s="145"/>
    </row>
    <row r="11" spans="1:27" s="1" customFormat="1">
      <c r="A11" s="136"/>
      <c r="B11" s="134"/>
      <c r="C11" s="137"/>
      <c r="D11" s="137"/>
      <c r="E11" s="137"/>
      <c r="F11" s="137"/>
      <c r="G11" s="137"/>
      <c r="H11" s="137"/>
      <c r="I11" s="137"/>
      <c r="J11" s="137"/>
      <c r="K11" s="137"/>
      <c r="L11" s="137"/>
      <c r="M11" s="137"/>
      <c r="N11" s="137"/>
      <c r="O11" s="137"/>
      <c r="P11" s="137"/>
      <c r="Q11" s="137"/>
      <c r="R11" s="137"/>
      <c r="S11" s="133"/>
      <c r="T11" s="134"/>
      <c r="U11" s="134"/>
      <c r="V11" s="134"/>
      <c r="W11" s="134"/>
      <c r="X11" s="134"/>
      <c r="Y11" s="134"/>
      <c r="Z11" s="135"/>
    </row>
    <row r="12" spans="1:27" s="1" customFormat="1">
      <c r="A12" s="136"/>
      <c r="B12" s="134"/>
      <c r="C12" s="137"/>
      <c r="D12" s="137"/>
      <c r="E12" s="137"/>
      <c r="F12" s="137"/>
      <c r="G12" s="137"/>
      <c r="H12" s="137"/>
      <c r="I12" s="137"/>
      <c r="J12" s="137"/>
      <c r="K12" s="137"/>
      <c r="L12" s="137"/>
      <c r="M12" s="137"/>
      <c r="N12" s="137"/>
      <c r="O12" s="137"/>
      <c r="P12" s="137"/>
      <c r="Q12" s="137"/>
      <c r="R12" s="137"/>
      <c r="S12" s="133"/>
      <c r="T12" s="134"/>
      <c r="U12" s="134"/>
      <c r="V12" s="134"/>
      <c r="W12" s="134"/>
      <c r="X12" s="134"/>
      <c r="Y12" s="134"/>
      <c r="Z12" s="135"/>
    </row>
    <row r="13" spans="1:27" s="1" customFormat="1">
      <c r="A13" s="136"/>
      <c r="B13" s="134"/>
      <c r="C13" s="137"/>
      <c r="D13" s="137"/>
      <c r="E13" s="137"/>
      <c r="F13" s="137"/>
      <c r="G13" s="137"/>
      <c r="H13" s="137"/>
      <c r="I13" s="137"/>
      <c r="J13" s="137"/>
      <c r="K13" s="137"/>
      <c r="L13" s="137"/>
      <c r="M13" s="137"/>
      <c r="N13" s="137"/>
      <c r="O13" s="137"/>
      <c r="P13" s="137"/>
      <c r="Q13" s="137"/>
      <c r="R13" s="137"/>
      <c r="S13" s="133"/>
      <c r="T13" s="134"/>
      <c r="U13" s="134"/>
      <c r="V13" s="134"/>
      <c r="W13" s="134"/>
      <c r="X13" s="134"/>
      <c r="Y13" s="134"/>
      <c r="Z13" s="135"/>
    </row>
    <row r="14" spans="1:27" s="1" customFormat="1">
      <c r="A14" s="136"/>
      <c r="B14" s="134"/>
      <c r="C14" s="137"/>
      <c r="D14" s="137"/>
      <c r="E14" s="137"/>
      <c r="F14" s="137"/>
      <c r="G14" s="137"/>
      <c r="H14" s="137"/>
      <c r="I14" s="137"/>
      <c r="J14" s="137"/>
      <c r="K14" s="137"/>
      <c r="L14" s="137"/>
      <c r="M14" s="137"/>
      <c r="N14" s="137"/>
      <c r="O14" s="137"/>
      <c r="P14" s="137"/>
      <c r="Q14" s="137"/>
      <c r="R14" s="137"/>
      <c r="S14" s="133"/>
      <c r="T14" s="134"/>
      <c r="U14" s="134"/>
      <c r="V14" s="134"/>
      <c r="W14" s="134"/>
      <c r="X14" s="134"/>
      <c r="Y14" s="134"/>
      <c r="Z14" s="135"/>
    </row>
    <row r="15" spans="1:27" s="2" customFormat="1" ht="13.15" customHeight="1">
      <c r="A15" s="154"/>
      <c r="B15" s="146"/>
      <c r="C15" s="137"/>
      <c r="D15" s="137"/>
      <c r="E15" s="137"/>
      <c r="F15" s="137"/>
      <c r="G15" s="137"/>
      <c r="H15" s="137"/>
      <c r="I15" s="137"/>
      <c r="J15" s="137"/>
      <c r="K15" s="137"/>
      <c r="L15" s="137"/>
      <c r="M15" s="137"/>
      <c r="N15" s="137"/>
      <c r="O15" s="137"/>
      <c r="P15" s="137"/>
      <c r="Q15" s="137"/>
      <c r="R15" s="137"/>
      <c r="S15" s="146"/>
      <c r="T15" s="146"/>
      <c r="U15" s="146"/>
      <c r="V15" s="146"/>
      <c r="W15" s="146"/>
      <c r="X15" s="146"/>
      <c r="Y15" s="146"/>
      <c r="Z15" s="147"/>
      <c r="AA15" s="1"/>
    </row>
    <row r="16" spans="1:27" s="1" customFormat="1" ht="18.75">
      <c r="A16" s="54">
        <f>S10+1</f>
        <v>44598</v>
      </c>
      <c r="B16" s="55"/>
      <c r="C16" s="56">
        <f>A16+1</f>
        <v>44599</v>
      </c>
      <c r="D16" s="57"/>
      <c r="E16" s="56">
        <f>C16+1</f>
        <v>44600</v>
      </c>
      <c r="F16" s="57"/>
      <c r="G16" s="56">
        <f>E16+1</f>
        <v>44601</v>
      </c>
      <c r="H16" s="57"/>
      <c r="I16" s="56">
        <f>G16+1</f>
        <v>44602</v>
      </c>
      <c r="J16" s="57"/>
      <c r="K16" s="138">
        <f>I16+1</f>
        <v>44603</v>
      </c>
      <c r="L16" s="139"/>
      <c r="M16" s="140"/>
      <c r="N16" s="140"/>
      <c r="O16" s="140"/>
      <c r="P16" s="140"/>
      <c r="Q16" s="140"/>
      <c r="R16" s="141"/>
      <c r="S16" s="148">
        <f>K16+1</f>
        <v>44604</v>
      </c>
      <c r="T16" s="149"/>
      <c r="U16" s="150"/>
      <c r="V16" s="150"/>
      <c r="W16" s="150"/>
      <c r="X16" s="150"/>
      <c r="Y16" s="150"/>
      <c r="Z16" s="151"/>
    </row>
    <row r="17" spans="1:27" s="1" customFormat="1">
      <c r="A17" s="136"/>
      <c r="B17" s="134"/>
      <c r="C17" s="137"/>
      <c r="D17" s="137"/>
      <c r="E17" s="137"/>
      <c r="F17" s="137"/>
      <c r="G17" s="152"/>
      <c r="H17" s="153"/>
      <c r="I17" s="137"/>
      <c r="J17" s="137"/>
      <c r="K17" s="137"/>
      <c r="L17" s="137"/>
      <c r="M17" s="137"/>
      <c r="N17" s="137"/>
      <c r="O17" s="137"/>
      <c r="P17" s="137"/>
      <c r="Q17" s="137"/>
      <c r="R17" s="137"/>
      <c r="S17" s="133"/>
      <c r="T17" s="134"/>
      <c r="U17" s="134"/>
      <c r="V17" s="134"/>
      <c r="W17" s="134"/>
      <c r="X17" s="134"/>
      <c r="Y17" s="134"/>
      <c r="Z17" s="135"/>
    </row>
    <row r="18" spans="1:27" s="1" customFormat="1">
      <c r="A18" s="136"/>
      <c r="B18" s="134"/>
      <c r="C18" s="137"/>
      <c r="D18" s="137"/>
      <c r="E18" s="137"/>
      <c r="F18" s="137"/>
      <c r="G18" s="137"/>
      <c r="H18" s="137"/>
      <c r="I18" s="137"/>
      <c r="J18" s="137"/>
      <c r="K18" s="137"/>
      <c r="L18" s="137"/>
      <c r="M18" s="137"/>
      <c r="N18" s="137"/>
      <c r="O18" s="137"/>
      <c r="P18" s="137"/>
      <c r="Q18" s="137"/>
      <c r="R18" s="137"/>
      <c r="S18" s="133"/>
      <c r="T18" s="134"/>
      <c r="U18" s="134"/>
      <c r="V18" s="134"/>
      <c r="W18" s="134"/>
      <c r="X18" s="134"/>
      <c r="Y18" s="134"/>
      <c r="Z18" s="135"/>
    </row>
    <row r="19" spans="1:27" s="1" customFormat="1">
      <c r="A19" s="136"/>
      <c r="B19" s="134"/>
      <c r="C19" s="137"/>
      <c r="D19" s="137"/>
      <c r="E19" s="137"/>
      <c r="F19" s="137"/>
      <c r="G19" s="137"/>
      <c r="H19" s="137"/>
      <c r="I19" s="137"/>
      <c r="J19" s="137"/>
      <c r="K19" s="137"/>
      <c r="L19" s="137"/>
      <c r="M19" s="137"/>
      <c r="N19" s="137"/>
      <c r="O19" s="137"/>
      <c r="P19" s="137"/>
      <c r="Q19" s="137"/>
      <c r="R19" s="137"/>
      <c r="S19" s="133"/>
      <c r="T19" s="134"/>
      <c r="U19" s="134"/>
      <c r="V19" s="134"/>
      <c r="W19" s="134"/>
      <c r="X19" s="134"/>
      <c r="Y19" s="134"/>
      <c r="Z19" s="135"/>
    </row>
    <row r="20" spans="1:27" s="1" customFormat="1">
      <c r="A20" s="136"/>
      <c r="B20" s="134"/>
      <c r="C20" s="137"/>
      <c r="D20" s="137"/>
      <c r="E20" s="137"/>
      <c r="F20" s="137"/>
      <c r="G20" s="137"/>
      <c r="H20" s="137"/>
      <c r="I20" s="137"/>
      <c r="J20" s="137"/>
      <c r="K20" s="137"/>
      <c r="L20" s="137"/>
      <c r="M20" s="137"/>
      <c r="N20" s="137"/>
      <c r="O20" s="137"/>
      <c r="P20" s="137"/>
      <c r="Q20" s="137"/>
      <c r="R20" s="137"/>
      <c r="S20" s="133"/>
      <c r="T20" s="134"/>
      <c r="U20" s="134"/>
      <c r="V20" s="134"/>
      <c r="W20" s="134"/>
      <c r="X20" s="134"/>
      <c r="Y20" s="134"/>
      <c r="Z20" s="135"/>
    </row>
    <row r="21" spans="1:27" s="2" customFormat="1" ht="13.15" customHeight="1">
      <c r="A21" s="154"/>
      <c r="B21" s="146"/>
      <c r="C21" s="137"/>
      <c r="D21" s="137"/>
      <c r="E21" s="137"/>
      <c r="F21" s="137"/>
      <c r="G21" s="137"/>
      <c r="H21" s="137"/>
      <c r="I21" s="137"/>
      <c r="J21" s="137"/>
      <c r="K21" s="137"/>
      <c r="L21" s="137"/>
      <c r="M21" s="137"/>
      <c r="N21" s="137"/>
      <c r="O21" s="137"/>
      <c r="P21" s="137"/>
      <c r="Q21" s="137"/>
      <c r="R21" s="137"/>
      <c r="S21" s="146"/>
      <c r="T21" s="146"/>
      <c r="U21" s="146"/>
      <c r="V21" s="146"/>
      <c r="W21" s="146"/>
      <c r="X21" s="146"/>
      <c r="Y21" s="146"/>
      <c r="Z21" s="147"/>
      <c r="AA21" s="1"/>
    </row>
    <row r="22" spans="1:27" s="1" customFormat="1" ht="18.75">
      <c r="A22" s="54">
        <f>S16+1</f>
        <v>44605</v>
      </c>
      <c r="B22" s="55"/>
      <c r="C22" s="56">
        <f>A22+1</f>
        <v>44606</v>
      </c>
      <c r="D22" s="57"/>
      <c r="E22" s="56">
        <f>C22+1</f>
        <v>44607</v>
      </c>
      <c r="F22" s="57"/>
      <c r="G22" s="56">
        <f>E22+1</f>
        <v>44608</v>
      </c>
      <c r="H22" s="57"/>
      <c r="I22" s="56">
        <f>G22+1</f>
        <v>44609</v>
      </c>
      <c r="J22" s="57"/>
      <c r="K22" s="138">
        <f>I22+1</f>
        <v>44610</v>
      </c>
      <c r="L22" s="139"/>
      <c r="M22" s="140"/>
      <c r="N22" s="140"/>
      <c r="O22" s="140"/>
      <c r="P22" s="140"/>
      <c r="Q22" s="140"/>
      <c r="R22" s="141"/>
      <c r="S22" s="148">
        <f>K22+1</f>
        <v>44611</v>
      </c>
      <c r="T22" s="149"/>
      <c r="U22" s="150"/>
      <c r="V22" s="150"/>
      <c r="W22" s="150"/>
      <c r="X22" s="150"/>
      <c r="Y22" s="150"/>
      <c r="Z22" s="151"/>
    </row>
    <row r="23" spans="1:27" s="1" customFormat="1">
      <c r="A23" s="136"/>
      <c r="B23" s="134"/>
      <c r="C23" s="137"/>
      <c r="D23" s="137"/>
      <c r="E23" s="137"/>
      <c r="F23" s="137"/>
      <c r="G23" s="137"/>
      <c r="H23" s="137"/>
      <c r="I23" s="137"/>
      <c r="J23" s="137"/>
      <c r="K23" s="137"/>
      <c r="L23" s="137"/>
      <c r="M23" s="137"/>
      <c r="N23" s="137"/>
      <c r="O23" s="137"/>
      <c r="P23" s="137"/>
      <c r="Q23" s="137"/>
      <c r="R23" s="137"/>
      <c r="S23" s="133"/>
      <c r="T23" s="134"/>
      <c r="U23" s="134"/>
      <c r="V23" s="134"/>
      <c r="W23" s="134"/>
      <c r="X23" s="134"/>
      <c r="Y23" s="134"/>
      <c r="Z23" s="135"/>
    </row>
    <row r="24" spans="1:27" s="1" customFormat="1">
      <c r="A24" s="136"/>
      <c r="B24" s="134"/>
      <c r="C24" s="137"/>
      <c r="D24" s="137"/>
      <c r="E24" s="137"/>
      <c r="F24" s="137"/>
      <c r="G24" s="137"/>
      <c r="H24" s="137"/>
      <c r="I24" s="137"/>
      <c r="J24" s="137"/>
      <c r="K24" s="137"/>
      <c r="L24" s="137"/>
      <c r="M24" s="137"/>
      <c r="N24" s="137"/>
      <c r="O24" s="137"/>
      <c r="P24" s="137"/>
      <c r="Q24" s="137"/>
      <c r="R24" s="137"/>
      <c r="S24" s="133"/>
      <c r="T24" s="134"/>
      <c r="U24" s="134"/>
      <c r="V24" s="134"/>
      <c r="W24" s="134"/>
      <c r="X24" s="134"/>
      <c r="Y24" s="134"/>
      <c r="Z24" s="135"/>
    </row>
    <row r="25" spans="1:27" s="1" customFormat="1">
      <c r="A25" s="136"/>
      <c r="B25" s="134"/>
      <c r="C25" s="137"/>
      <c r="D25" s="137"/>
      <c r="E25" s="137"/>
      <c r="F25" s="137"/>
      <c r="G25" s="137"/>
      <c r="H25" s="137"/>
      <c r="I25" s="137"/>
      <c r="J25" s="137"/>
      <c r="K25" s="137"/>
      <c r="L25" s="137"/>
      <c r="M25" s="137"/>
      <c r="N25" s="137"/>
      <c r="O25" s="137"/>
      <c r="P25" s="137"/>
      <c r="Q25" s="137"/>
      <c r="R25" s="137"/>
      <c r="S25" s="133"/>
      <c r="T25" s="134"/>
      <c r="U25" s="134"/>
      <c r="V25" s="134"/>
      <c r="W25" s="134"/>
      <c r="X25" s="134"/>
      <c r="Y25" s="134"/>
      <c r="Z25" s="135"/>
    </row>
    <row r="26" spans="1:27" s="1" customFormat="1">
      <c r="A26" s="136"/>
      <c r="B26" s="134"/>
      <c r="C26" s="137"/>
      <c r="D26" s="137"/>
      <c r="E26" s="137"/>
      <c r="F26" s="137"/>
      <c r="G26" s="137"/>
      <c r="H26" s="137"/>
      <c r="I26" s="137"/>
      <c r="J26" s="137"/>
      <c r="K26" s="137"/>
      <c r="L26" s="137"/>
      <c r="M26" s="137"/>
      <c r="N26" s="137"/>
      <c r="O26" s="137"/>
      <c r="P26" s="137"/>
      <c r="Q26" s="137"/>
      <c r="R26" s="137"/>
      <c r="S26" s="133"/>
      <c r="T26" s="134"/>
      <c r="U26" s="134"/>
      <c r="V26" s="134"/>
      <c r="W26" s="134"/>
      <c r="X26" s="134"/>
      <c r="Y26" s="134"/>
      <c r="Z26" s="135"/>
    </row>
    <row r="27" spans="1:27" s="2" customFormat="1">
      <c r="A27" s="154"/>
      <c r="B27" s="146"/>
      <c r="C27" s="137"/>
      <c r="D27" s="137"/>
      <c r="E27" s="137"/>
      <c r="F27" s="137"/>
      <c r="G27" s="137"/>
      <c r="H27" s="137"/>
      <c r="I27" s="137"/>
      <c r="J27" s="137"/>
      <c r="K27" s="137"/>
      <c r="L27" s="137"/>
      <c r="M27" s="137"/>
      <c r="N27" s="137"/>
      <c r="O27" s="137"/>
      <c r="P27" s="137"/>
      <c r="Q27" s="137"/>
      <c r="R27" s="137"/>
      <c r="S27" s="146"/>
      <c r="T27" s="146"/>
      <c r="U27" s="146"/>
      <c r="V27" s="146"/>
      <c r="W27" s="146"/>
      <c r="X27" s="146"/>
      <c r="Y27" s="146"/>
      <c r="Z27" s="147"/>
      <c r="AA27" s="1"/>
    </row>
    <row r="28" spans="1:27" s="1" customFormat="1" ht="18.75">
      <c r="A28" s="54">
        <f>S22+1</f>
        <v>44612</v>
      </c>
      <c r="B28" s="55"/>
      <c r="C28" s="56">
        <f>A28+1</f>
        <v>44613</v>
      </c>
      <c r="D28" s="57"/>
      <c r="E28" s="56">
        <f>C28+1</f>
        <v>44614</v>
      </c>
      <c r="F28" s="57"/>
      <c r="G28" s="56">
        <f>E28+1</f>
        <v>44615</v>
      </c>
      <c r="H28" s="57"/>
      <c r="I28" s="56">
        <f>G28+1</f>
        <v>44616</v>
      </c>
      <c r="J28" s="57"/>
      <c r="K28" s="138">
        <f>I28+1</f>
        <v>44617</v>
      </c>
      <c r="L28" s="139"/>
      <c r="M28" s="140"/>
      <c r="N28" s="140"/>
      <c r="O28" s="140"/>
      <c r="P28" s="140"/>
      <c r="Q28" s="140"/>
      <c r="R28" s="141"/>
      <c r="S28" s="148">
        <f>K28+1</f>
        <v>44618</v>
      </c>
      <c r="T28" s="149"/>
      <c r="U28" s="150"/>
      <c r="V28" s="150"/>
      <c r="W28" s="150"/>
      <c r="X28" s="150"/>
      <c r="Y28" s="150"/>
      <c r="Z28" s="151"/>
    </row>
    <row r="29" spans="1:27" s="1" customFormat="1">
      <c r="A29" s="136"/>
      <c r="B29" s="134"/>
      <c r="C29" s="137"/>
      <c r="D29" s="137"/>
      <c r="E29" s="137"/>
      <c r="F29" s="137"/>
      <c r="G29" s="137"/>
      <c r="H29" s="137"/>
      <c r="I29" s="137"/>
      <c r="J29" s="137"/>
      <c r="K29" s="137"/>
      <c r="L29" s="137"/>
      <c r="M29" s="137"/>
      <c r="N29" s="137"/>
      <c r="O29" s="137"/>
      <c r="P29" s="137"/>
      <c r="Q29" s="137"/>
      <c r="R29" s="137"/>
      <c r="S29" s="133"/>
      <c r="T29" s="134"/>
      <c r="U29" s="134"/>
      <c r="V29" s="134"/>
      <c r="W29" s="134"/>
      <c r="X29" s="134"/>
      <c r="Y29" s="134"/>
      <c r="Z29" s="135"/>
    </row>
    <row r="30" spans="1:27" s="1" customFormat="1">
      <c r="A30" s="136"/>
      <c r="B30" s="134"/>
      <c r="C30" s="137"/>
      <c r="D30" s="137"/>
      <c r="E30" s="137"/>
      <c r="F30" s="137"/>
      <c r="G30" s="137"/>
      <c r="H30" s="137"/>
      <c r="I30" s="137"/>
      <c r="J30" s="137"/>
      <c r="K30" s="137"/>
      <c r="L30" s="137"/>
      <c r="M30" s="137"/>
      <c r="N30" s="137"/>
      <c r="O30" s="137"/>
      <c r="P30" s="137"/>
      <c r="Q30" s="137"/>
      <c r="R30" s="137"/>
      <c r="S30" s="133"/>
      <c r="T30" s="134"/>
      <c r="U30" s="134"/>
      <c r="V30" s="134"/>
      <c r="W30" s="134"/>
      <c r="X30" s="134"/>
      <c r="Y30" s="134"/>
      <c r="Z30" s="135"/>
    </row>
    <row r="31" spans="1:27" s="1" customFormat="1">
      <c r="A31" s="136"/>
      <c r="B31" s="134"/>
      <c r="C31" s="137"/>
      <c r="D31" s="137"/>
      <c r="E31" s="137"/>
      <c r="F31" s="137"/>
      <c r="G31" s="137"/>
      <c r="H31" s="137"/>
      <c r="I31" s="137"/>
      <c r="J31" s="137"/>
      <c r="K31" s="137"/>
      <c r="L31" s="137"/>
      <c r="M31" s="137"/>
      <c r="N31" s="137"/>
      <c r="O31" s="137"/>
      <c r="P31" s="137"/>
      <c r="Q31" s="137"/>
      <c r="R31" s="137"/>
      <c r="S31" s="133"/>
      <c r="T31" s="134"/>
      <c r="U31" s="134"/>
      <c r="V31" s="134"/>
      <c r="W31" s="134"/>
      <c r="X31" s="134"/>
      <c r="Y31" s="134"/>
      <c r="Z31" s="135"/>
    </row>
    <row r="32" spans="1:27" s="1" customFormat="1">
      <c r="A32" s="136"/>
      <c r="B32" s="134"/>
      <c r="C32" s="137"/>
      <c r="D32" s="137"/>
      <c r="E32" s="137"/>
      <c r="F32" s="137"/>
      <c r="G32" s="137"/>
      <c r="H32" s="137"/>
      <c r="I32" s="137"/>
      <c r="J32" s="137"/>
      <c r="K32" s="137"/>
      <c r="L32" s="137"/>
      <c r="M32" s="137"/>
      <c r="N32" s="137"/>
      <c r="O32" s="137"/>
      <c r="P32" s="137"/>
      <c r="Q32" s="137"/>
      <c r="R32" s="137"/>
      <c r="S32" s="133"/>
      <c r="T32" s="134"/>
      <c r="U32" s="134"/>
      <c r="V32" s="134"/>
      <c r="W32" s="134"/>
      <c r="X32" s="134"/>
      <c r="Y32" s="134"/>
      <c r="Z32" s="135"/>
    </row>
    <row r="33" spans="1:27" s="2" customFormat="1">
      <c r="A33" s="154"/>
      <c r="B33" s="146"/>
      <c r="C33" s="137"/>
      <c r="D33" s="137"/>
      <c r="E33" s="137"/>
      <c r="F33" s="137"/>
      <c r="G33" s="137"/>
      <c r="H33" s="137"/>
      <c r="I33" s="137"/>
      <c r="J33" s="137"/>
      <c r="K33" s="137"/>
      <c r="L33" s="137"/>
      <c r="M33" s="137"/>
      <c r="N33" s="137"/>
      <c r="O33" s="137"/>
      <c r="P33" s="137"/>
      <c r="Q33" s="137"/>
      <c r="R33" s="137"/>
      <c r="S33" s="146"/>
      <c r="T33" s="146"/>
      <c r="U33" s="146"/>
      <c r="V33" s="146"/>
      <c r="W33" s="146"/>
      <c r="X33" s="146"/>
      <c r="Y33" s="146"/>
      <c r="Z33" s="147"/>
      <c r="AA33" s="1"/>
    </row>
    <row r="34" spans="1:27" s="1" customFormat="1" ht="18.75">
      <c r="A34" s="54">
        <f>S28+1</f>
        <v>44619</v>
      </c>
      <c r="B34" s="55"/>
      <c r="C34" s="56">
        <f>A34+1</f>
        <v>44620</v>
      </c>
      <c r="D34" s="57"/>
      <c r="E34" s="56">
        <f>C34+1</f>
        <v>44621</v>
      </c>
      <c r="F34" s="57"/>
      <c r="G34" s="56">
        <f>E34+1</f>
        <v>44622</v>
      </c>
      <c r="H34" s="57"/>
      <c r="I34" s="56">
        <f>G34+1</f>
        <v>44623</v>
      </c>
      <c r="J34" s="57"/>
      <c r="K34" s="138">
        <f>I34+1</f>
        <v>44624</v>
      </c>
      <c r="L34" s="139"/>
      <c r="M34" s="140"/>
      <c r="N34" s="140"/>
      <c r="O34" s="140"/>
      <c r="P34" s="140"/>
      <c r="Q34" s="140"/>
      <c r="R34" s="141"/>
      <c r="S34" s="148">
        <f>K34+1</f>
        <v>44625</v>
      </c>
      <c r="T34" s="149"/>
      <c r="U34" s="150"/>
      <c r="V34" s="150"/>
      <c r="W34" s="150"/>
      <c r="X34" s="150"/>
      <c r="Y34" s="150"/>
      <c r="Z34" s="151"/>
    </row>
    <row r="35" spans="1:27" s="1" customFormat="1">
      <c r="A35" s="136"/>
      <c r="B35" s="134"/>
      <c r="C35" s="137"/>
      <c r="D35" s="137"/>
      <c r="E35" s="137"/>
      <c r="F35" s="137"/>
      <c r="G35" s="137"/>
      <c r="H35" s="137"/>
      <c r="I35" s="137"/>
      <c r="J35" s="137"/>
      <c r="K35" s="137"/>
      <c r="L35" s="137"/>
      <c r="M35" s="137"/>
      <c r="N35" s="137"/>
      <c r="O35" s="137"/>
      <c r="P35" s="137"/>
      <c r="Q35" s="137"/>
      <c r="R35" s="137"/>
      <c r="S35" s="133"/>
      <c r="T35" s="134"/>
      <c r="U35" s="134"/>
      <c r="V35" s="134"/>
      <c r="W35" s="134"/>
      <c r="X35" s="134"/>
      <c r="Y35" s="134"/>
      <c r="Z35" s="135"/>
    </row>
    <row r="36" spans="1:27" s="1" customFormat="1">
      <c r="A36" s="136"/>
      <c r="B36" s="134"/>
      <c r="C36" s="137"/>
      <c r="D36" s="137"/>
      <c r="E36" s="137"/>
      <c r="F36" s="137"/>
      <c r="G36" s="137"/>
      <c r="H36" s="137"/>
      <c r="I36" s="137"/>
      <c r="J36" s="137"/>
      <c r="K36" s="137"/>
      <c r="L36" s="137"/>
      <c r="M36" s="137"/>
      <c r="N36" s="137"/>
      <c r="O36" s="137"/>
      <c r="P36" s="137"/>
      <c r="Q36" s="137"/>
      <c r="R36" s="137"/>
      <c r="S36" s="133"/>
      <c r="T36" s="134"/>
      <c r="U36" s="134"/>
      <c r="V36" s="134"/>
      <c r="W36" s="134"/>
      <c r="X36" s="134"/>
      <c r="Y36" s="134"/>
      <c r="Z36" s="135"/>
    </row>
    <row r="37" spans="1:27" s="1" customFormat="1">
      <c r="A37" s="136"/>
      <c r="B37" s="134"/>
      <c r="C37" s="137"/>
      <c r="D37" s="137"/>
      <c r="E37" s="137"/>
      <c r="F37" s="137"/>
      <c r="G37" s="137"/>
      <c r="H37" s="137"/>
      <c r="I37" s="137"/>
      <c r="J37" s="137"/>
      <c r="K37" s="137"/>
      <c r="L37" s="137"/>
      <c r="M37" s="137"/>
      <c r="N37" s="137"/>
      <c r="O37" s="137"/>
      <c r="P37" s="137"/>
      <c r="Q37" s="137"/>
      <c r="R37" s="137"/>
      <c r="S37" s="133"/>
      <c r="T37" s="134"/>
      <c r="U37" s="134"/>
      <c r="V37" s="134"/>
      <c r="W37" s="134"/>
      <c r="X37" s="134"/>
      <c r="Y37" s="134"/>
      <c r="Z37" s="135"/>
    </row>
    <row r="38" spans="1:27" s="1" customFormat="1">
      <c r="A38" s="104"/>
      <c r="B38" s="105"/>
      <c r="C38" s="89"/>
      <c r="D38" s="89"/>
      <c r="E38" s="89"/>
      <c r="F38" s="89"/>
      <c r="G38" s="89"/>
      <c r="H38" s="89"/>
      <c r="I38" s="89"/>
      <c r="J38" s="89"/>
      <c r="K38" s="89"/>
      <c r="L38" s="89"/>
      <c r="M38" s="89"/>
      <c r="N38" s="89"/>
      <c r="O38" s="89"/>
      <c r="P38" s="89"/>
      <c r="Q38" s="89"/>
      <c r="R38" s="89"/>
      <c r="S38" s="155"/>
      <c r="T38" s="105"/>
      <c r="U38" s="105"/>
      <c r="V38" s="105"/>
      <c r="W38" s="105"/>
      <c r="X38" s="105"/>
      <c r="Y38" s="105"/>
      <c r="Z38" s="156"/>
    </row>
    <row r="39" spans="1:27" s="2" customFormat="1">
      <c r="A39" s="106"/>
      <c r="B39" s="107"/>
      <c r="C39" s="89"/>
      <c r="D39" s="89"/>
      <c r="E39" s="89"/>
      <c r="F39" s="89"/>
      <c r="G39" s="89"/>
      <c r="H39" s="89"/>
      <c r="I39" s="89"/>
      <c r="J39" s="89"/>
      <c r="K39" s="89"/>
      <c r="L39" s="89"/>
      <c r="M39" s="89"/>
      <c r="N39" s="89"/>
      <c r="O39" s="89"/>
      <c r="P39" s="89"/>
      <c r="Q39" s="89"/>
      <c r="R39" s="89"/>
      <c r="S39" s="107"/>
      <c r="T39" s="107"/>
      <c r="U39" s="107"/>
      <c r="V39" s="107"/>
      <c r="W39" s="107"/>
      <c r="X39" s="107"/>
      <c r="Y39" s="107"/>
      <c r="Z39" s="157"/>
      <c r="AA39" s="1"/>
    </row>
    <row r="40" spans="1:27" ht="12.75" customHeight="1">
      <c r="A40" s="40">
        <f>S34+1</f>
        <v>44626</v>
      </c>
      <c r="B40" s="25"/>
      <c r="C40" s="42">
        <f>A40+1</f>
        <v>44627</v>
      </c>
      <c r="D40" s="43"/>
      <c r="E40" s="47" t="s">
        <v>8</v>
      </c>
      <c r="F40" s="48"/>
      <c r="G40" s="48"/>
      <c r="H40" s="48"/>
      <c r="I40" s="48"/>
      <c r="J40" s="48"/>
      <c r="K40" s="48"/>
      <c r="L40" s="48"/>
      <c r="M40" s="48"/>
      <c r="N40" s="48"/>
      <c r="O40" s="48"/>
      <c r="P40" s="48"/>
      <c r="Q40" s="48"/>
      <c r="R40" s="48"/>
      <c r="S40" s="27"/>
      <c r="T40" s="27"/>
      <c r="U40" s="27"/>
      <c r="V40" s="27"/>
      <c r="W40" s="27"/>
      <c r="X40" s="27"/>
      <c r="Y40" s="27"/>
      <c r="Z40" s="9"/>
    </row>
    <row r="41" spans="1:27">
      <c r="A41" s="104"/>
      <c r="B41" s="105"/>
      <c r="C41" s="89"/>
      <c r="D41" s="89"/>
      <c r="E41" s="64"/>
      <c r="F41" s="6"/>
      <c r="G41" s="6"/>
      <c r="H41" s="6"/>
      <c r="I41" s="6"/>
      <c r="J41" s="6"/>
      <c r="K41" s="6"/>
      <c r="L41" s="6"/>
      <c r="M41" s="6"/>
      <c r="N41" s="6"/>
      <c r="O41" s="6"/>
      <c r="P41" s="6"/>
      <c r="Q41" s="6"/>
      <c r="R41" s="6"/>
      <c r="S41" s="6"/>
      <c r="T41" s="6"/>
      <c r="U41" s="6"/>
      <c r="V41" s="6"/>
      <c r="W41" s="6"/>
      <c r="X41" s="6"/>
      <c r="Y41" s="6"/>
      <c r="Z41" s="8"/>
    </row>
    <row r="42" spans="1:27">
      <c r="A42" s="104"/>
      <c r="B42" s="105"/>
      <c r="C42" s="89"/>
      <c r="D42" s="89"/>
      <c r="E42" s="64"/>
      <c r="F42" s="6"/>
      <c r="G42" s="6"/>
      <c r="H42" s="6"/>
      <c r="I42" s="6"/>
      <c r="J42" s="6"/>
      <c r="K42" s="6"/>
      <c r="L42" s="6"/>
      <c r="M42" s="6"/>
      <c r="N42" s="6"/>
      <c r="O42" s="6"/>
      <c r="P42" s="6"/>
      <c r="Q42" s="6"/>
      <c r="R42" s="6"/>
      <c r="S42" s="6"/>
      <c r="T42" s="6"/>
      <c r="U42" s="6"/>
      <c r="V42" s="6"/>
      <c r="W42" s="6"/>
      <c r="X42" s="6"/>
      <c r="Y42" s="6"/>
      <c r="Z42" s="7"/>
    </row>
    <row r="43" spans="1:27">
      <c r="A43" s="104"/>
      <c r="B43" s="105"/>
      <c r="C43" s="89"/>
      <c r="D43" s="89"/>
      <c r="E43" s="64"/>
      <c r="F43" s="6"/>
      <c r="G43" s="6"/>
      <c r="H43" s="6"/>
      <c r="I43" s="6"/>
      <c r="J43" s="6"/>
      <c r="K43" s="6"/>
      <c r="L43" s="6"/>
      <c r="M43" s="6"/>
      <c r="N43" s="6"/>
      <c r="O43" s="6"/>
      <c r="P43" s="6"/>
      <c r="Q43" s="6"/>
      <c r="R43" s="6"/>
      <c r="S43" s="6"/>
      <c r="T43" s="6"/>
      <c r="U43" s="6"/>
      <c r="V43" s="6"/>
      <c r="W43" s="6"/>
      <c r="X43" s="6"/>
      <c r="Y43" s="6"/>
      <c r="Z43" s="7"/>
    </row>
    <row r="44" spans="1:27" ht="17.25" customHeight="1">
      <c r="A44" s="104"/>
      <c r="B44" s="105"/>
      <c r="C44" s="89"/>
      <c r="D44" s="89"/>
      <c r="E44" s="64"/>
      <c r="F44" s="6"/>
      <c r="G44" s="6"/>
      <c r="H44" s="6"/>
      <c r="I44" s="6"/>
      <c r="J44" s="6"/>
      <c r="K44" s="122"/>
      <c r="L44" s="122"/>
      <c r="M44" s="122"/>
      <c r="N44" s="122"/>
      <c r="O44" s="122"/>
      <c r="P44" s="122"/>
      <c r="Q44" s="122"/>
      <c r="R44" s="122"/>
      <c r="S44" s="122"/>
      <c r="T44" s="122"/>
      <c r="U44" s="122"/>
      <c r="V44" s="122"/>
      <c r="W44" s="122"/>
      <c r="X44" s="122"/>
      <c r="Y44" s="122"/>
      <c r="Z44" s="123"/>
    </row>
    <row r="45" spans="1:27" s="1" customFormat="1">
      <c r="A45" s="106"/>
      <c r="B45" s="107"/>
      <c r="C45" s="89"/>
      <c r="D45" s="89"/>
      <c r="E45" s="65"/>
      <c r="F45" s="30"/>
      <c r="G45" s="30"/>
      <c r="H45" s="30"/>
      <c r="I45" s="30"/>
      <c r="J45" s="30"/>
      <c r="K45" s="120"/>
      <c r="L45" s="120"/>
      <c r="M45" s="120"/>
      <c r="N45" s="120"/>
      <c r="O45" s="120"/>
      <c r="P45" s="120"/>
      <c r="Q45" s="120"/>
      <c r="R45" s="120"/>
      <c r="S45" s="120"/>
      <c r="T45" s="120"/>
      <c r="U45" s="120"/>
      <c r="V45" s="120"/>
      <c r="W45" s="120"/>
      <c r="X45" s="120"/>
      <c r="Y45" s="120"/>
      <c r="Z45" s="121"/>
    </row>
  </sheetData>
  <mergeCells count="218">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K1:Q1"/>
    <mergeCell ref="S1:Y1"/>
    <mergeCell ref="A9:B9"/>
    <mergeCell ref="C9:D9"/>
    <mergeCell ref="E9:F9"/>
    <mergeCell ref="G9:H9"/>
    <mergeCell ref="I9:J9"/>
    <mergeCell ref="K9:R9"/>
    <mergeCell ref="S9:Z9"/>
    <mergeCell ref="A1:J7"/>
    <mergeCell ref="C8:J8"/>
  </mergeCells>
  <conditionalFormatting sqref="A10 C10 E10 G10 K10 S10 A16 C16 E16 G16 K16 S16 A22 C22 E22 G22 K22 S22 A28 C28 E28 G28 K28 S28 A34 C34 E34 G34 K34 S34 A40 C40">
    <cfRule type="expression" dxfId="41" priority="3">
      <formula>MONTH(A10)&lt;&gt;MONTH($A$1)</formula>
    </cfRule>
    <cfRule type="expression" dxfId="40" priority="4">
      <formula>OR(WEEKDAY(A10,1)=1,WEEKDAY(A10,1)=7)</formula>
    </cfRule>
  </conditionalFormatting>
  <conditionalFormatting sqref="I10 I16 I22 I28 I34">
    <cfRule type="expression" dxfId="39" priority="1">
      <formula>MONTH(I10)&lt;&gt;MONTH($A$1)</formula>
    </cfRule>
    <cfRule type="expression" dxfId="38" priority="2">
      <formula>OR(WEEKDAY(I10,1)=1,WEEKDAY(I10,1)=7)</formula>
    </cfRule>
  </conditionalFormatting>
  <printOptions horizontalCentered="1"/>
  <pageMargins left="0.25" right="0.25" top="0.29934210526315791" bottom="0.52741228070175439" header="0.3" footer="0.3"/>
  <pageSetup scale="65" fitToHeight="0" orientation="landscape" r:id="rId1"/>
  <drawing r:id="rId2"/>
</worksheet>
</file>

<file path=xl/worksheets/sheet3.xml><?xml version="1.0" encoding="utf-8"?>
<worksheet xmlns="http://schemas.openxmlformats.org/spreadsheetml/2006/main" xmlns:r="http://schemas.openxmlformats.org/officeDocument/2006/relationships">
  <sheetPr>
    <tabColor theme="9" tint="0.79998168889431442"/>
    <pageSetUpPr fitToPage="1"/>
  </sheetPr>
  <dimension ref="A1:AA45"/>
  <sheetViews>
    <sheetView showGridLines="0" showRuler="0" zoomScaleNormal="100" workbookViewId="0">
      <selection activeCell="G27" sqref="G27:H27"/>
    </sheetView>
  </sheetViews>
  <sheetFormatPr baseColWidth="10" defaultColWidth="9.140625" defaultRowHeight="12.75"/>
  <cols>
    <col min="1" max="1" width="4.85546875" customWidth="1"/>
    <col min="2" max="2" width="13.7109375" customWidth="1"/>
    <col min="3" max="3" width="7.28515625" customWidth="1"/>
    <col min="4" max="4" width="17.5703125" customWidth="1"/>
    <col min="5" max="5" width="7.5703125" customWidth="1"/>
    <col min="6" max="6" width="16.5703125" customWidth="1"/>
    <col min="7" max="7" width="8.42578125" customWidth="1"/>
    <col min="8" max="8" width="17.42578125" customWidth="1"/>
    <col min="9" max="9" width="7.85546875" customWidth="1"/>
    <col min="10" max="10" width="16.28515625" customWidth="1"/>
    <col min="11" max="11" width="5.42578125" customWidth="1"/>
    <col min="12" max="16" width="2.42578125" customWidth="1"/>
    <col min="17" max="17" width="4.140625" customWidth="1"/>
    <col min="18" max="18" width="1.5703125" customWidth="1"/>
    <col min="19" max="25" width="2.42578125" customWidth="1"/>
    <col min="26" max="26" width="1.5703125" customWidth="1"/>
  </cols>
  <sheetData>
    <row r="1" spans="1:27" s="3" customFormat="1" ht="15" customHeight="1">
      <c r="A1" s="159">
        <f>DATE(Configuración!D5,Configuración!D7+2,1)</f>
        <v>44621</v>
      </c>
      <c r="B1" s="159"/>
      <c r="C1" s="159"/>
      <c r="D1" s="159"/>
      <c r="E1" s="159"/>
      <c r="F1" s="159"/>
      <c r="G1" s="159"/>
      <c r="H1" s="159"/>
      <c r="I1" s="159"/>
      <c r="J1" s="159"/>
      <c r="K1" s="158">
        <f>DATE(YEAR(A1),MONTH(A1)-1,1)</f>
        <v>44593</v>
      </c>
      <c r="L1" s="158"/>
      <c r="M1" s="158"/>
      <c r="N1" s="158"/>
      <c r="O1" s="158"/>
      <c r="P1" s="158"/>
      <c r="Q1" s="158"/>
      <c r="S1" s="158">
        <f>DATE(YEAR(A1),MONTH(A1)+1,1)</f>
        <v>44652</v>
      </c>
      <c r="T1" s="158"/>
      <c r="U1" s="158"/>
      <c r="V1" s="158"/>
      <c r="W1" s="158"/>
      <c r="X1" s="158"/>
      <c r="Y1" s="158"/>
    </row>
    <row r="2" spans="1:27" s="3" customFormat="1" ht="11.25" customHeight="1">
      <c r="A2" s="159"/>
      <c r="B2" s="159"/>
      <c r="C2" s="159"/>
      <c r="D2" s="159"/>
      <c r="E2" s="159"/>
      <c r="F2" s="159"/>
      <c r="G2" s="159"/>
      <c r="H2" s="159"/>
      <c r="I2" s="159"/>
      <c r="J2" s="159"/>
      <c r="K2" s="58" t="str">
        <f>INDEX({"Do";"Lu";"Ma";"Mi";"Ju";"Vi";"Sá"},1+MOD(start_day+1-2,7))</f>
        <v>Do</v>
      </c>
      <c r="L2" s="58" t="str">
        <f>INDEX({"Do";"Lu";"Ma";"Mi";"Ju";"Vi";"Sá"},1+MOD(start_day+2-2,7))</f>
        <v>Lu</v>
      </c>
      <c r="M2" s="58" t="str">
        <f>INDEX({"Do";"Lu";"Ma";"Mi";"Ju";"Vi";"Sá"},1+MOD(start_day+3-2,7))</f>
        <v>Ma</v>
      </c>
      <c r="N2" s="58" t="str">
        <f>INDEX({"Do";"Lu";"Ma";"Mi";"Ju";"Vi";"Sá"},1+MOD(start_day+4-2,7))</f>
        <v>Mi</v>
      </c>
      <c r="O2" s="58" t="str">
        <f>INDEX({"Do";"Lu";"Ma";"Mi";"Ju";"Vi";"Sá"},1+MOD(start_day+5-2,7))</f>
        <v>Ju</v>
      </c>
      <c r="P2" s="58" t="str">
        <f>INDEX({"Do";"Lu";"Ma";"Mi";"Ju";"Vi";"Sá"},1+MOD(start_day+6-2,7))</f>
        <v>Vi</v>
      </c>
      <c r="Q2" s="58" t="str">
        <f>INDEX({"Do";"Lu";"Ma";"Mi";"Ju";"Vi";"Sá"},1+MOD(start_day+7-2,7))</f>
        <v>Sá</v>
      </c>
      <c r="R2" s="59"/>
      <c r="S2" s="58" t="str">
        <f>INDEX({"Do";"Lu";"Ma";"Mi";"Ju";"Vi";"Sá"},1+MOD(start_day+1-2,7))</f>
        <v>Do</v>
      </c>
      <c r="T2" s="58" t="str">
        <f>INDEX({"Do";"Lu";"Ma";"Mi";"Ju";"Vi";"Sá"},1+MOD(start_day+2-2,7))</f>
        <v>Lu</v>
      </c>
      <c r="U2" s="58" t="str">
        <f>INDEX({"Do";"Lu";"Ma";"Mi";"Ju";"Vi";"Sá"},1+MOD(start_day+3-2,7))</f>
        <v>Ma</v>
      </c>
      <c r="V2" s="58" t="str">
        <f>INDEX({"Do";"Lu";"Ma";"Mi";"Ju";"Vi";"Sá"},1+MOD(start_day+4-2,7))</f>
        <v>Mi</v>
      </c>
      <c r="W2" s="58" t="str">
        <f>INDEX({"Do";"Lu";"Ma";"Mi";"Ju";"Vi";"Sá"},1+MOD(start_day+5-2,7))</f>
        <v>Ju</v>
      </c>
      <c r="X2" s="58" t="str">
        <f>INDEX({"Do";"Lu";"Ma";"Mi";"Ju";"Vi";"Sá"},1+MOD(start_day+6-2,7))</f>
        <v>Vi</v>
      </c>
      <c r="Y2" s="58" t="str">
        <f>INDEX({"Do";"Lu";"Ma";"Mi";"Ju";"Vi";"Sá"},1+MOD(start_day+7-2,7))</f>
        <v>Sá</v>
      </c>
    </row>
    <row r="3" spans="1:27" s="4" customFormat="1" ht="9" customHeight="1">
      <c r="A3" s="159"/>
      <c r="B3" s="159"/>
      <c r="C3" s="159"/>
      <c r="D3" s="159"/>
      <c r="E3" s="159"/>
      <c r="F3" s="159"/>
      <c r="G3" s="159"/>
      <c r="H3" s="159"/>
      <c r="I3" s="159"/>
      <c r="J3" s="159"/>
      <c r="K3" s="39" t="str">
        <f t="shared" ref="K3:Q8" si="0">IF(MONTH($K$1)&lt;&gt;MONTH($K$1-(WEEKDAY($K$1,1)-(start_day-1))-IF((WEEKDAY($K$1,1)-(start_day-1))&lt;=0,7,0)+(ROW(K3)-ROW($K$3))*7+(COLUMN(K3)-COLUMN($K$3)+1)),"",$K$1-(WEEKDAY($K$1,1)-(start_day-1))-IF((WEEKDAY($K$1,1)-(start_day-1))&lt;=0,7,0)+(ROW(K3)-ROW($K$3))*7+(COLUMN(K3)-COLUMN($K$3)+1))</f>
        <v/>
      </c>
      <c r="L3" s="39" t="str">
        <f t="shared" si="0"/>
        <v/>
      </c>
      <c r="M3" s="39">
        <f t="shared" si="0"/>
        <v>44593</v>
      </c>
      <c r="N3" s="39">
        <f t="shared" si="0"/>
        <v>44594</v>
      </c>
      <c r="O3" s="39">
        <f t="shared" si="0"/>
        <v>44595</v>
      </c>
      <c r="P3" s="39">
        <f t="shared" si="0"/>
        <v>44596</v>
      </c>
      <c r="Q3" s="39">
        <f t="shared" si="0"/>
        <v>44597</v>
      </c>
      <c r="R3" s="3"/>
      <c r="S3" s="39" t="str">
        <f t="shared" ref="S3:Y8" si="1">IF(MONTH($S$1)&lt;&gt;MONTH($S$1-(WEEKDAY($S$1,1)-(start_day-1))-IF((WEEKDAY($S$1,1)-(start_day-1))&lt;=0,7,0)+(ROW(S3)-ROW($S$3))*7+(COLUMN(S3)-COLUMN($S$3)+1)),"",$S$1-(WEEKDAY($S$1,1)-(start_day-1))-IF((WEEKDAY($S$1,1)-(start_day-1))&lt;=0,7,0)+(ROW(S3)-ROW($S$3))*7+(COLUMN(S3)-COLUMN($S$3)+1))</f>
        <v/>
      </c>
      <c r="T3" s="39" t="str">
        <f t="shared" si="1"/>
        <v/>
      </c>
      <c r="U3" s="39" t="str">
        <f t="shared" si="1"/>
        <v/>
      </c>
      <c r="V3" s="39" t="str">
        <f t="shared" si="1"/>
        <v/>
      </c>
      <c r="W3" s="39" t="str">
        <f t="shared" si="1"/>
        <v/>
      </c>
      <c r="X3" s="39">
        <f t="shared" si="1"/>
        <v>44652</v>
      </c>
      <c r="Y3" s="39">
        <f t="shared" si="1"/>
        <v>44653</v>
      </c>
    </row>
    <row r="4" spans="1:27" s="4" customFormat="1" ht="9" customHeight="1">
      <c r="A4" s="159"/>
      <c r="B4" s="159"/>
      <c r="C4" s="159"/>
      <c r="D4" s="159"/>
      <c r="E4" s="159"/>
      <c r="F4" s="159"/>
      <c r="G4" s="159"/>
      <c r="H4" s="159"/>
      <c r="I4" s="159"/>
      <c r="J4" s="159"/>
      <c r="K4" s="39">
        <f t="shared" si="0"/>
        <v>44598</v>
      </c>
      <c r="L4" s="39">
        <f t="shared" si="0"/>
        <v>44599</v>
      </c>
      <c r="M4" s="39">
        <f t="shared" si="0"/>
        <v>44600</v>
      </c>
      <c r="N4" s="39">
        <f t="shared" si="0"/>
        <v>44601</v>
      </c>
      <c r="O4" s="39">
        <f t="shared" si="0"/>
        <v>44602</v>
      </c>
      <c r="P4" s="39">
        <f t="shared" si="0"/>
        <v>44603</v>
      </c>
      <c r="Q4" s="39">
        <f t="shared" si="0"/>
        <v>44604</v>
      </c>
      <c r="R4" s="3"/>
      <c r="S4" s="39">
        <f t="shared" si="1"/>
        <v>44654</v>
      </c>
      <c r="T4" s="39">
        <f t="shared" si="1"/>
        <v>44655</v>
      </c>
      <c r="U4" s="39">
        <f t="shared" si="1"/>
        <v>44656</v>
      </c>
      <c r="V4" s="39">
        <f t="shared" si="1"/>
        <v>44657</v>
      </c>
      <c r="W4" s="39">
        <f t="shared" si="1"/>
        <v>44658</v>
      </c>
      <c r="X4" s="39">
        <f t="shared" si="1"/>
        <v>44659</v>
      </c>
      <c r="Y4" s="39">
        <f t="shared" si="1"/>
        <v>44660</v>
      </c>
    </row>
    <row r="5" spans="1:27" s="4" customFormat="1" ht="9" customHeight="1">
      <c r="A5" s="159"/>
      <c r="B5" s="159"/>
      <c r="C5" s="159"/>
      <c r="D5" s="159"/>
      <c r="E5" s="159"/>
      <c r="F5" s="159"/>
      <c r="G5" s="159"/>
      <c r="H5" s="159"/>
      <c r="I5" s="159"/>
      <c r="J5" s="159"/>
      <c r="K5" s="39">
        <f t="shared" si="0"/>
        <v>44605</v>
      </c>
      <c r="L5" s="39">
        <f t="shared" si="0"/>
        <v>44606</v>
      </c>
      <c r="M5" s="39">
        <f t="shared" si="0"/>
        <v>44607</v>
      </c>
      <c r="N5" s="39">
        <f t="shared" si="0"/>
        <v>44608</v>
      </c>
      <c r="O5" s="39">
        <f t="shared" si="0"/>
        <v>44609</v>
      </c>
      <c r="P5" s="39">
        <f t="shared" si="0"/>
        <v>44610</v>
      </c>
      <c r="Q5" s="39">
        <f t="shared" si="0"/>
        <v>44611</v>
      </c>
      <c r="R5" s="3"/>
      <c r="S5" s="39">
        <f t="shared" si="1"/>
        <v>44661</v>
      </c>
      <c r="T5" s="39">
        <f t="shared" si="1"/>
        <v>44662</v>
      </c>
      <c r="U5" s="39">
        <f t="shared" si="1"/>
        <v>44663</v>
      </c>
      <c r="V5" s="39">
        <f t="shared" si="1"/>
        <v>44664</v>
      </c>
      <c r="W5" s="39">
        <f t="shared" si="1"/>
        <v>44665</v>
      </c>
      <c r="X5" s="39">
        <f t="shared" si="1"/>
        <v>44666</v>
      </c>
      <c r="Y5" s="39">
        <f t="shared" si="1"/>
        <v>44667</v>
      </c>
    </row>
    <row r="6" spans="1:27" s="4" customFormat="1" ht="9" customHeight="1">
      <c r="A6" s="159"/>
      <c r="B6" s="159"/>
      <c r="C6" s="159"/>
      <c r="D6" s="159"/>
      <c r="E6" s="159"/>
      <c r="F6" s="159"/>
      <c r="G6" s="159"/>
      <c r="H6" s="159"/>
      <c r="I6" s="159"/>
      <c r="J6" s="159"/>
      <c r="K6" s="39">
        <f t="shared" si="0"/>
        <v>44612</v>
      </c>
      <c r="L6" s="39">
        <f t="shared" si="0"/>
        <v>44613</v>
      </c>
      <c r="M6" s="39">
        <f t="shared" si="0"/>
        <v>44614</v>
      </c>
      <c r="N6" s="39">
        <f t="shared" si="0"/>
        <v>44615</v>
      </c>
      <c r="O6" s="39">
        <f t="shared" si="0"/>
        <v>44616</v>
      </c>
      <c r="P6" s="39">
        <f t="shared" si="0"/>
        <v>44617</v>
      </c>
      <c r="Q6" s="39">
        <f t="shared" si="0"/>
        <v>44618</v>
      </c>
      <c r="R6" s="3"/>
      <c r="S6" s="39">
        <f t="shared" si="1"/>
        <v>44668</v>
      </c>
      <c r="T6" s="39">
        <f t="shared" si="1"/>
        <v>44669</v>
      </c>
      <c r="U6" s="39">
        <f t="shared" si="1"/>
        <v>44670</v>
      </c>
      <c r="V6" s="39">
        <f t="shared" si="1"/>
        <v>44671</v>
      </c>
      <c r="W6" s="39">
        <f t="shared" si="1"/>
        <v>44672</v>
      </c>
      <c r="X6" s="39">
        <f t="shared" si="1"/>
        <v>44673</v>
      </c>
      <c r="Y6" s="39">
        <f t="shared" si="1"/>
        <v>44674</v>
      </c>
    </row>
    <row r="7" spans="1:27" s="4" customFormat="1" ht="9" customHeight="1">
      <c r="A7" s="159"/>
      <c r="B7" s="159"/>
      <c r="C7" s="159"/>
      <c r="D7" s="159"/>
      <c r="E7" s="159"/>
      <c r="F7" s="159"/>
      <c r="G7" s="159"/>
      <c r="H7" s="159"/>
      <c r="I7" s="159"/>
      <c r="J7" s="159"/>
      <c r="K7" s="39">
        <f t="shared" si="0"/>
        <v>44619</v>
      </c>
      <c r="L7" s="39">
        <f t="shared" si="0"/>
        <v>44620</v>
      </c>
      <c r="M7" s="39" t="str">
        <f t="shared" si="0"/>
        <v/>
      </c>
      <c r="N7" s="39" t="str">
        <f t="shared" si="0"/>
        <v/>
      </c>
      <c r="O7" s="39" t="str">
        <f t="shared" si="0"/>
        <v/>
      </c>
      <c r="P7" s="39" t="str">
        <f t="shared" si="0"/>
        <v/>
      </c>
      <c r="Q7" s="39" t="str">
        <f t="shared" si="0"/>
        <v/>
      </c>
      <c r="R7" s="3"/>
      <c r="S7" s="39">
        <f t="shared" si="1"/>
        <v>44675</v>
      </c>
      <c r="T7" s="39">
        <f t="shared" si="1"/>
        <v>44676</v>
      </c>
      <c r="U7" s="39">
        <f t="shared" si="1"/>
        <v>44677</v>
      </c>
      <c r="V7" s="39">
        <f t="shared" si="1"/>
        <v>44678</v>
      </c>
      <c r="W7" s="39">
        <f t="shared" si="1"/>
        <v>44679</v>
      </c>
      <c r="X7" s="39">
        <f t="shared" si="1"/>
        <v>44680</v>
      </c>
      <c r="Y7" s="39">
        <f t="shared" si="1"/>
        <v>44681</v>
      </c>
    </row>
    <row r="8" spans="1:27" s="5" customFormat="1" ht="30.75" customHeight="1">
      <c r="A8" s="37"/>
      <c r="B8" s="37"/>
      <c r="C8" s="37"/>
      <c r="D8" s="160" t="s">
        <v>11</v>
      </c>
      <c r="E8" s="160"/>
      <c r="F8" s="160"/>
      <c r="G8" s="160"/>
      <c r="H8" s="160"/>
      <c r="I8" s="160"/>
      <c r="J8" s="160"/>
      <c r="K8" s="39" t="str">
        <f t="shared" si="0"/>
        <v/>
      </c>
      <c r="L8" s="39" t="str">
        <f t="shared" si="0"/>
        <v/>
      </c>
      <c r="M8" s="39" t="str">
        <f t="shared" si="0"/>
        <v/>
      </c>
      <c r="N8" s="39" t="str">
        <f t="shared" si="0"/>
        <v/>
      </c>
      <c r="O8" s="39" t="str">
        <f t="shared" si="0"/>
        <v/>
      </c>
      <c r="P8" s="39" t="str">
        <f t="shared" si="0"/>
        <v/>
      </c>
      <c r="Q8" s="39" t="str">
        <f t="shared" si="0"/>
        <v/>
      </c>
      <c r="R8" s="31"/>
      <c r="S8" s="39" t="str">
        <f t="shared" si="1"/>
        <v/>
      </c>
      <c r="T8" s="39" t="str">
        <f t="shared" si="1"/>
        <v/>
      </c>
      <c r="U8" s="39" t="str">
        <f t="shared" si="1"/>
        <v/>
      </c>
      <c r="V8" s="39" t="str">
        <f t="shared" si="1"/>
        <v/>
      </c>
      <c r="W8" s="39" t="str">
        <f t="shared" si="1"/>
        <v/>
      </c>
      <c r="X8" s="39" t="str">
        <f t="shared" si="1"/>
        <v/>
      </c>
      <c r="Y8" s="39" t="str">
        <f t="shared" si="1"/>
        <v/>
      </c>
      <c r="Z8" s="32"/>
    </row>
    <row r="9" spans="1:27" s="1" customFormat="1" ht="21" customHeight="1">
      <c r="A9" s="131">
        <f>A10</f>
        <v>44619</v>
      </c>
      <c r="B9" s="131"/>
      <c r="C9" s="131">
        <f>C10</f>
        <v>44620</v>
      </c>
      <c r="D9" s="131"/>
      <c r="E9" s="131">
        <f>E10</f>
        <v>44621</v>
      </c>
      <c r="F9" s="131"/>
      <c r="G9" s="131">
        <f>G10</f>
        <v>44622</v>
      </c>
      <c r="H9" s="131"/>
      <c r="I9" s="131">
        <f>I10</f>
        <v>44623</v>
      </c>
      <c r="J9" s="131"/>
      <c r="K9" s="131">
        <f>K10</f>
        <v>44624</v>
      </c>
      <c r="L9" s="131"/>
      <c r="M9" s="131"/>
      <c r="N9" s="131"/>
      <c r="O9" s="131"/>
      <c r="P9" s="131"/>
      <c r="Q9" s="131"/>
      <c r="R9" s="131"/>
      <c r="S9" s="131">
        <f>S10</f>
        <v>44625</v>
      </c>
      <c r="T9" s="131"/>
      <c r="U9" s="131"/>
      <c r="V9" s="131"/>
      <c r="W9" s="131"/>
      <c r="X9" s="131"/>
      <c r="Y9" s="131"/>
      <c r="Z9" s="131"/>
    </row>
    <row r="10" spans="1:27" s="1" customFormat="1" ht="18.75">
      <c r="A10" s="44">
        <f>$A$1-(WEEKDAY($A$1,1)-(start_day-1))-IF((WEEKDAY($A$1,1)-(start_day-1))&lt;=0,7,0)+1</f>
        <v>44619</v>
      </c>
      <c r="B10" s="45"/>
      <c r="C10" s="42">
        <f>A10+1</f>
        <v>44620</v>
      </c>
      <c r="D10" s="43"/>
      <c r="E10" s="42">
        <f>C10+1</f>
        <v>44621</v>
      </c>
      <c r="F10" s="43"/>
      <c r="G10" s="42">
        <f>E10+1</f>
        <v>44622</v>
      </c>
      <c r="H10" s="43"/>
      <c r="I10" s="42">
        <f>G10+1</f>
        <v>44623</v>
      </c>
      <c r="J10" s="43"/>
      <c r="K10" s="161">
        <f>I10+1</f>
        <v>44624</v>
      </c>
      <c r="L10" s="162"/>
      <c r="M10" s="163"/>
      <c r="N10" s="163"/>
      <c r="O10" s="163"/>
      <c r="P10" s="163"/>
      <c r="Q10" s="163"/>
      <c r="R10" s="164"/>
      <c r="S10" s="165">
        <f>K10+1</f>
        <v>44625</v>
      </c>
      <c r="T10" s="100"/>
      <c r="U10" s="166"/>
      <c r="V10" s="166"/>
      <c r="W10" s="166"/>
      <c r="X10" s="166"/>
      <c r="Y10" s="166"/>
      <c r="Z10" s="167"/>
    </row>
    <row r="11" spans="1:27" s="1" customFormat="1">
      <c r="A11" s="104"/>
      <c r="B11" s="105"/>
      <c r="C11" s="89"/>
      <c r="D11" s="89"/>
      <c r="E11" s="89"/>
      <c r="F11" s="89"/>
      <c r="G11" s="89"/>
      <c r="H11" s="89"/>
      <c r="I11" s="89"/>
      <c r="J11" s="89"/>
      <c r="K11" s="89"/>
      <c r="L11" s="89"/>
      <c r="M11" s="89"/>
      <c r="N11" s="89"/>
      <c r="O11" s="89"/>
      <c r="P11" s="89"/>
      <c r="Q11" s="89"/>
      <c r="R11" s="89"/>
      <c r="S11" s="155"/>
      <c r="T11" s="105"/>
      <c r="U11" s="105"/>
      <c r="V11" s="105"/>
      <c r="W11" s="105"/>
      <c r="X11" s="105"/>
      <c r="Y11" s="105"/>
      <c r="Z11" s="156"/>
    </row>
    <row r="12" spans="1:27" s="1" customFormat="1">
      <c r="A12" s="104"/>
      <c r="B12" s="105"/>
      <c r="C12" s="89"/>
      <c r="D12" s="89"/>
      <c r="E12" s="89"/>
      <c r="F12" s="89"/>
      <c r="G12" s="89"/>
      <c r="H12" s="89"/>
      <c r="I12" s="89"/>
      <c r="J12" s="89"/>
      <c r="K12" s="89"/>
      <c r="L12" s="89"/>
      <c r="M12" s="89"/>
      <c r="N12" s="89"/>
      <c r="O12" s="89"/>
      <c r="P12" s="89"/>
      <c r="Q12" s="89"/>
      <c r="R12" s="89"/>
      <c r="S12" s="155"/>
      <c r="T12" s="105"/>
      <c r="U12" s="105"/>
      <c r="V12" s="105"/>
      <c r="W12" s="105"/>
      <c r="X12" s="105"/>
      <c r="Y12" s="105"/>
      <c r="Z12" s="156"/>
    </row>
    <row r="13" spans="1:27" s="1" customFormat="1">
      <c r="A13" s="104"/>
      <c r="B13" s="105"/>
      <c r="C13" s="89"/>
      <c r="D13" s="89"/>
      <c r="E13" s="89"/>
      <c r="F13" s="89"/>
      <c r="G13" s="89"/>
      <c r="H13" s="89"/>
      <c r="I13" s="89"/>
      <c r="J13" s="89"/>
      <c r="K13" s="89"/>
      <c r="L13" s="89"/>
      <c r="M13" s="89"/>
      <c r="N13" s="89"/>
      <c r="O13" s="89"/>
      <c r="P13" s="89"/>
      <c r="Q13" s="89"/>
      <c r="R13" s="89"/>
      <c r="S13" s="155"/>
      <c r="T13" s="105"/>
      <c r="U13" s="105"/>
      <c r="V13" s="105"/>
      <c r="W13" s="105"/>
      <c r="X13" s="105"/>
      <c r="Y13" s="105"/>
      <c r="Z13" s="156"/>
    </row>
    <row r="14" spans="1:27" s="1" customFormat="1">
      <c r="A14" s="104"/>
      <c r="B14" s="105"/>
      <c r="C14" s="89"/>
      <c r="D14" s="89"/>
      <c r="E14" s="89"/>
      <c r="F14" s="89"/>
      <c r="G14" s="89"/>
      <c r="H14" s="89"/>
      <c r="I14" s="89"/>
      <c r="J14" s="89"/>
      <c r="K14" s="89"/>
      <c r="L14" s="89"/>
      <c r="M14" s="89"/>
      <c r="N14" s="89"/>
      <c r="O14" s="89"/>
      <c r="P14" s="89"/>
      <c r="Q14" s="89"/>
      <c r="R14" s="89"/>
      <c r="S14" s="155"/>
      <c r="T14" s="105"/>
      <c r="U14" s="105"/>
      <c r="V14" s="105"/>
      <c r="W14" s="105"/>
      <c r="X14" s="105"/>
      <c r="Y14" s="105"/>
      <c r="Z14" s="156"/>
    </row>
    <row r="15" spans="1:27" s="2" customFormat="1" ht="13.15" customHeight="1">
      <c r="A15" s="106"/>
      <c r="B15" s="107"/>
      <c r="C15" s="89"/>
      <c r="D15" s="89"/>
      <c r="E15" s="89"/>
      <c r="F15" s="89"/>
      <c r="G15" s="89"/>
      <c r="H15" s="89"/>
      <c r="I15" s="89"/>
      <c r="J15" s="89"/>
      <c r="K15" s="89"/>
      <c r="L15" s="89"/>
      <c r="M15" s="89"/>
      <c r="N15" s="89"/>
      <c r="O15" s="89"/>
      <c r="P15" s="89"/>
      <c r="Q15" s="89"/>
      <c r="R15" s="89"/>
      <c r="S15" s="107"/>
      <c r="T15" s="107"/>
      <c r="U15" s="107"/>
      <c r="V15" s="107"/>
      <c r="W15" s="107"/>
      <c r="X15" s="107"/>
      <c r="Y15" s="107"/>
      <c r="Z15" s="157"/>
      <c r="AA15" s="1"/>
    </row>
    <row r="16" spans="1:27" s="1" customFormat="1" ht="18.75">
      <c r="A16" s="40">
        <f>S10+1</f>
        <v>44626</v>
      </c>
      <c r="B16" s="25"/>
      <c r="C16" s="42">
        <f>A16+1</f>
        <v>44627</v>
      </c>
      <c r="D16" s="43"/>
      <c r="E16" s="42">
        <f>C16+1</f>
        <v>44628</v>
      </c>
      <c r="F16" s="43"/>
      <c r="G16" s="42">
        <f>E16+1</f>
        <v>44629</v>
      </c>
      <c r="H16" s="43"/>
      <c r="I16" s="42">
        <f>G16+1</f>
        <v>44630</v>
      </c>
      <c r="J16" s="43"/>
      <c r="K16" s="161">
        <f>I16+1</f>
        <v>44631</v>
      </c>
      <c r="L16" s="162"/>
      <c r="M16" s="163"/>
      <c r="N16" s="163"/>
      <c r="O16" s="163"/>
      <c r="P16" s="163"/>
      <c r="Q16" s="163"/>
      <c r="R16" s="164"/>
      <c r="S16" s="168">
        <f>K16+1</f>
        <v>44632</v>
      </c>
      <c r="T16" s="83"/>
      <c r="U16" s="169"/>
      <c r="V16" s="169"/>
      <c r="W16" s="169"/>
      <c r="X16" s="169"/>
      <c r="Y16" s="169"/>
      <c r="Z16" s="170"/>
    </row>
    <row r="17" spans="1:27" s="1" customFormat="1">
      <c r="A17" s="104"/>
      <c r="B17" s="105"/>
      <c r="C17" s="89"/>
      <c r="D17" s="89"/>
      <c r="E17" s="89"/>
      <c r="F17" s="89"/>
      <c r="G17" s="89"/>
      <c r="H17" s="89"/>
      <c r="I17" s="89"/>
      <c r="J17" s="89"/>
      <c r="K17" s="89"/>
      <c r="L17" s="89"/>
      <c r="M17" s="89"/>
      <c r="N17" s="89"/>
      <c r="O17" s="89"/>
      <c r="P17" s="89"/>
      <c r="Q17" s="89"/>
      <c r="R17" s="89"/>
      <c r="S17" s="155"/>
      <c r="T17" s="105"/>
      <c r="U17" s="105"/>
      <c r="V17" s="105"/>
      <c r="W17" s="105"/>
      <c r="X17" s="105"/>
      <c r="Y17" s="105"/>
      <c r="Z17" s="156"/>
    </row>
    <row r="18" spans="1:27" s="1" customFormat="1">
      <c r="A18" s="104"/>
      <c r="B18" s="105"/>
      <c r="C18" s="89"/>
      <c r="D18" s="89"/>
      <c r="E18" s="89"/>
      <c r="F18" s="89"/>
      <c r="G18" s="89"/>
      <c r="H18" s="89"/>
      <c r="I18" s="89"/>
      <c r="J18" s="89"/>
      <c r="K18" s="89"/>
      <c r="L18" s="89"/>
      <c r="M18" s="89"/>
      <c r="N18" s="89"/>
      <c r="O18" s="89"/>
      <c r="P18" s="89"/>
      <c r="Q18" s="89"/>
      <c r="R18" s="89"/>
      <c r="S18" s="155"/>
      <c r="T18" s="105"/>
      <c r="U18" s="105"/>
      <c r="V18" s="105"/>
      <c r="W18" s="105"/>
      <c r="X18" s="105"/>
      <c r="Y18" s="105"/>
      <c r="Z18" s="156"/>
    </row>
    <row r="19" spans="1:27" s="1" customFormat="1">
      <c r="A19" s="104"/>
      <c r="B19" s="105"/>
      <c r="C19" s="89"/>
      <c r="D19" s="89"/>
      <c r="E19" s="89"/>
      <c r="F19" s="89"/>
      <c r="G19" s="89"/>
      <c r="H19" s="89"/>
      <c r="I19" s="89"/>
      <c r="J19" s="89"/>
      <c r="K19" s="89"/>
      <c r="L19" s="89"/>
      <c r="M19" s="89"/>
      <c r="N19" s="89"/>
      <c r="O19" s="89"/>
      <c r="P19" s="89"/>
      <c r="Q19" s="89"/>
      <c r="R19" s="89"/>
      <c r="S19" s="155"/>
      <c r="T19" s="105"/>
      <c r="U19" s="105"/>
      <c r="V19" s="105"/>
      <c r="W19" s="105"/>
      <c r="X19" s="105"/>
      <c r="Y19" s="105"/>
      <c r="Z19" s="156"/>
    </row>
    <row r="20" spans="1:27" s="1" customFormat="1">
      <c r="A20" s="104"/>
      <c r="B20" s="105"/>
      <c r="C20" s="89"/>
      <c r="D20" s="89"/>
      <c r="E20" s="89"/>
      <c r="F20" s="89"/>
      <c r="G20" s="89"/>
      <c r="H20" s="89"/>
      <c r="I20" s="89"/>
      <c r="J20" s="89"/>
      <c r="K20" s="89"/>
      <c r="L20" s="89"/>
      <c r="M20" s="89"/>
      <c r="N20" s="89"/>
      <c r="O20" s="89"/>
      <c r="P20" s="89"/>
      <c r="Q20" s="89"/>
      <c r="R20" s="89"/>
      <c r="S20" s="155"/>
      <c r="T20" s="105"/>
      <c r="U20" s="105"/>
      <c r="V20" s="105"/>
      <c r="W20" s="105"/>
      <c r="X20" s="105"/>
      <c r="Y20" s="105"/>
      <c r="Z20" s="156"/>
    </row>
    <row r="21" spans="1:27" s="2" customFormat="1" ht="13.15" customHeight="1">
      <c r="A21" s="106"/>
      <c r="B21" s="107"/>
      <c r="C21" s="89"/>
      <c r="D21" s="89"/>
      <c r="E21" s="89"/>
      <c r="F21" s="89"/>
      <c r="G21" s="89"/>
      <c r="H21" s="89"/>
      <c r="I21" s="89"/>
      <c r="J21" s="89"/>
      <c r="K21" s="89"/>
      <c r="L21" s="89"/>
      <c r="M21" s="89"/>
      <c r="N21" s="89"/>
      <c r="O21" s="89"/>
      <c r="P21" s="89"/>
      <c r="Q21" s="89"/>
      <c r="R21" s="89"/>
      <c r="S21" s="107"/>
      <c r="T21" s="107"/>
      <c r="U21" s="107"/>
      <c r="V21" s="107"/>
      <c r="W21" s="107"/>
      <c r="X21" s="107"/>
      <c r="Y21" s="107"/>
      <c r="Z21" s="157"/>
      <c r="AA21" s="1"/>
    </row>
    <row r="22" spans="1:27" s="1" customFormat="1" ht="18.75">
      <c r="A22" s="40">
        <f>S16+1</f>
        <v>44633</v>
      </c>
      <c r="B22" s="25"/>
      <c r="C22" s="42">
        <f>A22+1</f>
        <v>44634</v>
      </c>
      <c r="D22" s="43"/>
      <c r="E22" s="42">
        <f>C22+1</f>
        <v>44635</v>
      </c>
      <c r="F22" s="43"/>
      <c r="G22" s="42">
        <f>E22+1</f>
        <v>44636</v>
      </c>
      <c r="H22" s="43"/>
      <c r="I22" s="42">
        <f>G22+1</f>
        <v>44637</v>
      </c>
      <c r="J22" s="43"/>
      <c r="K22" s="161">
        <f>I22+1</f>
        <v>44638</v>
      </c>
      <c r="L22" s="162"/>
      <c r="M22" s="163"/>
      <c r="N22" s="163"/>
      <c r="O22" s="163"/>
      <c r="P22" s="163"/>
      <c r="Q22" s="163"/>
      <c r="R22" s="164"/>
      <c r="S22" s="168">
        <f>K22+1</f>
        <v>44639</v>
      </c>
      <c r="T22" s="83"/>
      <c r="U22" s="169"/>
      <c r="V22" s="169"/>
      <c r="W22" s="169"/>
      <c r="X22" s="169"/>
      <c r="Y22" s="169"/>
      <c r="Z22" s="170"/>
    </row>
    <row r="23" spans="1:27" s="1" customFormat="1">
      <c r="A23" s="104"/>
      <c r="B23" s="105"/>
      <c r="C23" s="89"/>
      <c r="D23" s="89"/>
      <c r="E23" s="89"/>
      <c r="F23" s="89"/>
      <c r="G23" s="89"/>
      <c r="H23" s="89"/>
      <c r="I23" s="89"/>
      <c r="J23" s="89"/>
      <c r="K23" s="89"/>
      <c r="L23" s="89"/>
      <c r="M23" s="89"/>
      <c r="N23" s="89"/>
      <c r="O23" s="89"/>
      <c r="P23" s="89"/>
      <c r="Q23" s="89"/>
      <c r="R23" s="89"/>
      <c r="S23" s="155"/>
      <c r="T23" s="105"/>
      <c r="U23" s="105"/>
      <c r="V23" s="105"/>
      <c r="W23" s="105"/>
      <c r="X23" s="105"/>
      <c r="Y23" s="105"/>
      <c r="Z23" s="156"/>
    </row>
    <row r="24" spans="1:27" s="1" customFormat="1">
      <c r="A24" s="104"/>
      <c r="B24" s="105"/>
      <c r="C24" s="89"/>
      <c r="D24" s="89"/>
      <c r="E24" s="89"/>
      <c r="F24" s="89"/>
      <c r="G24" s="89"/>
      <c r="H24" s="89"/>
      <c r="I24" s="89"/>
      <c r="J24" s="89"/>
      <c r="K24" s="89"/>
      <c r="L24" s="89"/>
      <c r="M24" s="89"/>
      <c r="N24" s="89"/>
      <c r="O24" s="89"/>
      <c r="P24" s="89"/>
      <c r="Q24" s="89"/>
      <c r="R24" s="89"/>
      <c r="S24" s="155"/>
      <c r="T24" s="105"/>
      <c r="U24" s="105"/>
      <c r="V24" s="105"/>
      <c r="W24" s="105"/>
      <c r="X24" s="105"/>
      <c r="Y24" s="105"/>
      <c r="Z24" s="156"/>
    </row>
    <row r="25" spans="1:27" s="1" customFormat="1">
      <c r="A25" s="104"/>
      <c r="B25" s="105"/>
      <c r="C25" s="89"/>
      <c r="D25" s="89"/>
      <c r="E25" s="89"/>
      <c r="F25" s="89"/>
      <c r="G25" s="89"/>
      <c r="H25" s="89"/>
      <c r="I25" s="89"/>
      <c r="J25" s="89"/>
      <c r="K25" s="89"/>
      <c r="L25" s="89"/>
      <c r="M25" s="89"/>
      <c r="N25" s="89"/>
      <c r="O25" s="89"/>
      <c r="P25" s="89"/>
      <c r="Q25" s="89"/>
      <c r="R25" s="89"/>
      <c r="S25" s="155"/>
      <c r="T25" s="105"/>
      <c r="U25" s="105"/>
      <c r="V25" s="105"/>
      <c r="W25" s="105"/>
      <c r="X25" s="105"/>
      <c r="Y25" s="105"/>
      <c r="Z25" s="156"/>
    </row>
    <row r="26" spans="1:27" s="1" customFormat="1">
      <c r="A26" s="104"/>
      <c r="B26" s="105"/>
      <c r="C26" s="89"/>
      <c r="D26" s="89"/>
      <c r="E26" s="89"/>
      <c r="F26" s="89"/>
      <c r="G26" s="89"/>
      <c r="H26" s="89"/>
      <c r="I26" s="89"/>
      <c r="J26" s="89"/>
      <c r="K26" s="89"/>
      <c r="L26" s="89"/>
      <c r="M26" s="89"/>
      <c r="N26" s="89"/>
      <c r="O26" s="89"/>
      <c r="P26" s="89"/>
      <c r="Q26" s="89"/>
      <c r="R26" s="89"/>
      <c r="S26" s="155"/>
      <c r="T26" s="105"/>
      <c r="U26" s="105"/>
      <c r="V26" s="105"/>
      <c r="W26" s="105"/>
      <c r="X26" s="105"/>
      <c r="Y26" s="105"/>
      <c r="Z26" s="156"/>
    </row>
    <row r="27" spans="1:27" s="2" customFormat="1">
      <c r="A27" s="106"/>
      <c r="B27" s="107"/>
      <c r="C27" s="89"/>
      <c r="D27" s="89"/>
      <c r="E27" s="89"/>
      <c r="F27" s="89"/>
      <c r="G27" s="89"/>
      <c r="H27" s="89"/>
      <c r="I27" s="89"/>
      <c r="J27" s="89"/>
      <c r="K27" s="89"/>
      <c r="L27" s="89"/>
      <c r="M27" s="89"/>
      <c r="N27" s="89"/>
      <c r="O27" s="89"/>
      <c r="P27" s="89"/>
      <c r="Q27" s="89"/>
      <c r="R27" s="89"/>
      <c r="S27" s="107"/>
      <c r="T27" s="107"/>
      <c r="U27" s="107"/>
      <c r="V27" s="107"/>
      <c r="W27" s="107"/>
      <c r="X27" s="107"/>
      <c r="Y27" s="107"/>
      <c r="Z27" s="157"/>
      <c r="AA27" s="1"/>
    </row>
    <row r="28" spans="1:27" s="1" customFormat="1" ht="18.75">
      <c r="A28" s="40">
        <f>S22+1</f>
        <v>44640</v>
      </c>
      <c r="B28" s="25"/>
      <c r="C28" s="42">
        <f>A28+1</f>
        <v>44641</v>
      </c>
      <c r="D28" s="43"/>
      <c r="E28" s="42">
        <f>C28+1</f>
        <v>44642</v>
      </c>
      <c r="F28" s="43"/>
      <c r="G28" s="42">
        <f>E28+1</f>
        <v>44643</v>
      </c>
      <c r="H28" s="43"/>
      <c r="I28" s="42">
        <f>G28+1</f>
        <v>44644</v>
      </c>
      <c r="J28" s="43"/>
      <c r="K28" s="161">
        <f>I28+1</f>
        <v>44645</v>
      </c>
      <c r="L28" s="162"/>
      <c r="M28" s="163"/>
      <c r="N28" s="163"/>
      <c r="O28" s="163"/>
      <c r="P28" s="163"/>
      <c r="Q28" s="163"/>
      <c r="R28" s="164"/>
      <c r="S28" s="168">
        <f>K28+1</f>
        <v>44646</v>
      </c>
      <c r="T28" s="83"/>
      <c r="U28" s="169"/>
      <c r="V28" s="169"/>
      <c r="W28" s="169"/>
      <c r="X28" s="169"/>
      <c r="Y28" s="169"/>
      <c r="Z28" s="170"/>
    </row>
    <row r="29" spans="1:27" s="1" customFormat="1">
      <c r="A29" s="104"/>
      <c r="B29" s="105"/>
      <c r="C29" s="89"/>
      <c r="D29" s="89"/>
      <c r="E29" s="89"/>
      <c r="F29" s="89"/>
      <c r="G29" s="89"/>
      <c r="H29" s="89"/>
      <c r="I29" s="89"/>
      <c r="J29" s="89"/>
      <c r="K29" s="89"/>
      <c r="L29" s="89"/>
      <c r="M29" s="89"/>
      <c r="N29" s="89"/>
      <c r="O29" s="89"/>
      <c r="P29" s="89"/>
      <c r="Q29" s="89"/>
      <c r="R29" s="89"/>
      <c r="S29" s="155"/>
      <c r="T29" s="105"/>
      <c r="U29" s="105"/>
      <c r="V29" s="105"/>
      <c r="W29" s="105"/>
      <c r="X29" s="105"/>
      <c r="Y29" s="105"/>
      <c r="Z29" s="156"/>
    </row>
    <row r="30" spans="1:27" s="1" customFormat="1">
      <c r="A30" s="104"/>
      <c r="B30" s="105"/>
      <c r="C30" s="89"/>
      <c r="D30" s="89"/>
      <c r="E30" s="89"/>
      <c r="F30" s="89"/>
      <c r="G30" s="89"/>
      <c r="H30" s="89"/>
      <c r="I30" s="89"/>
      <c r="J30" s="89"/>
      <c r="K30" s="89"/>
      <c r="L30" s="89"/>
      <c r="M30" s="89"/>
      <c r="N30" s="89"/>
      <c r="O30" s="89"/>
      <c r="P30" s="89"/>
      <c r="Q30" s="89"/>
      <c r="R30" s="89"/>
      <c r="S30" s="155"/>
      <c r="T30" s="105"/>
      <c r="U30" s="105"/>
      <c r="V30" s="105"/>
      <c r="W30" s="105"/>
      <c r="X30" s="105"/>
      <c r="Y30" s="105"/>
      <c r="Z30" s="156"/>
    </row>
    <row r="31" spans="1:27" s="1" customFormat="1">
      <c r="A31" s="104"/>
      <c r="B31" s="105"/>
      <c r="C31" s="89"/>
      <c r="D31" s="89"/>
      <c r="E31" s="89"/>
      <c r="F31" s="89"/>
      <c r="G31" s="89"/>
      <c r="H31" s="89"/>
      <c r="I31" s="89"/>
      <c r="J31" s="89"/>
      <c r="K31" s="89"/>
      <c r="L31" s="89"/>
      <c r="M31" s="89"/>
      <c r="N31" s="89"/>
      <c r="O31" s="89"/>
      <c r="P31" s="89"/>
      <c r="Q31" s="89"/>
      <c r="R31" s="89"/>
      <c r="S31" s="155"/>
      <c r="T31" s="105"/>
      <c r="U31" s="105"/>
      <c r="V31" s="105"/>
      <c r="W31" s="105"/>
      <c r="X31" s="105"/>
      <c r="Y31" s="105"/>
      <c r="Z31" s="156"/>
    </row>
    <row r="32" spans="1:27" s="1" customFormat="1">
      <c r="A32" s="104"/>
      <c r="B32" s="105"/>
      <c r="C32" s="89"/>
      <c r="D32" s="89"/>
      <c r="E32" s="89"/>
      <c r="F32" s="89"/>
      <c r="G32" s="89"/>
      <c r="H32" s="89"/>
      <c r="I32" s="89"/>
      <c r="J32" s="89"/>
      <c r="K32" s="89"/>
      <c r="L32" s="89"/>
      <c r="M32" s="89"/>
      <c r="N32" s="89"/>
      <c r="O32" s="89"/>
      <c r="P32" s="89"/>
      <c r="Q32" s="89"/>
      <c r="R32" s="89"/>
      <c r="S32" s="155"/>
      <c r="T32" s="105"/>
      <c r="U32" s="105"/>
      <c r="V32" s="105"/>
      <c r="W32" s="105"/>
      <c r="X32" s="105"/>
      <c r="Y32" s="105"/>
      <c r="Z32" s="156"/>
    </row>
    <row r="33" spans="1:27" s="2" customFormat="1">
      <c r="A33" s="106"/>
      <c r="B33" s="107"/>
      <c r="C33" s="175"/>
      <c r="D33" s="176"/>
      <c r="E33" s="175"/>
      <c r="F33" s="176"/>
      <c r="G33" s="175"/>
      <c r="H33" s="176"/>
      <c r="I33" s="175"/>
      <c r="J33" s="176"/>
      <c r="K33" s="175"/>
      <c r="L33" s="177"/>
      <c r="M33" s="177"/>
      <c r="N33" s="177"/>
      <c r="O33" s="177"/>
      <c r="P33" s="177"/>
      <c r="Q33" s="177"/>
      <c r="R33" s="176"/>
      <c r="S33" s="106"/>
      <c r="T33" s="107"/>
      <c r="U33" s="107"/>
      <c r="V33" s="107"/>
      <c r="W33" s="107"/>
      <c r="X33" s="107"/>
      <c r="Y33" s="107"/>
      <c r="Z33" s="157"/>
      <c r="AA33" s="1"/>
    </row>
    <row r="34" spans="1:27" s="1" customFormat="1" ht="18.75">
      <c r="A34" s="40">
        <f>S28+1</f>
        <v>44647</v>
      </c>
      <c r="B34" s="25"/>
      <c r="C34" s="41">
        <f>A34+1</f>
        <v>44648</v>
      </c>
      <c r="D34" s="24"/>
      <c r="E34" s="41">
        <f>C34+1</f>
        <v>44649</v>
      </c>
      <c r="F34" s="24"/>
      <c r="G34" s="41">
        <f>E34+1</f>
        <v>44650</v>
      </c>
      <c r="H34" s="24"/>
      <c r="I34" s="41">
        <f>G34+1</f>
        <v>44651</v>
      </c>
      <c r="J34" s="24"/>
      <c r="K34" s="171">
        <f>I34+1</f>
        <v>44652</v>
      </c>
      <c r="L34" s="172"/>
      <c r="M34" s="173"/>
      <c r="N34" s="173"/>
      <c r="O34" s="173"/>
      <c r="P34" s="173"/>
      <c r="Q34" s="173"/>
      <c r="R34" s="174"/>
      <c r="S34" s="168">
        <f>K34+1</f>
        <v>44653</v>
      </c>
      <c r="T34" s="83"/>
      <c r="U34" s="169"/>
      <c r="V34" s="169"/>
      <c r="W34" s="169"/>
      <c r="X34" s="169"/>
      <c r="Y34" s="169"/>
      <c r="Z34" s="170"/>
    </row>
    <row r="35" spans="1:27" s="1" customFormat="1">
      <c r="A35" s="104"/>
      <c r="B35" s="105"/>
      <c r="C35" s="89"/>
      <c r="D35" s="89"/>
      <c r="E35" s="89"/>
      <c r="F35" s="89"/>
      <c r="G35" s="89"/>
      <c r="H35" s="89"/>
      <c r="I35" s="89"/>
      <c r="J35" s="89"/>
      <c r="K35" s="89"/>
      <c r="L35" s="89"/>
      <c r="M35" s="89"/>
      <c r="N35" s="89"/>
      <c r="O35" s="89"/>
      <c r="P35" s="89"/>
      <c r="Q35" s="89"/>
      <c r="R35" s="89"/>
      <c r="S35" s="155"/>
      <c r="T35" s="105"/>
      <c r="U35" s="105"/>
      <c r="V35" s="105"/>
      <c r="W35" s="105"/>
      <c r="X35" s="105"/>
      <c r="Y35" s="105"/>
      <c r="Z35" s="156"/>
    </row>
    <row r="36" spans="1:27" s="1" customFormat="1">
      <c r="A36" s="104"/>
      <c r="B36" s="105"/>
      <c r="C36" s="89"/>
      <c r="D36" s="89"/>
      <c r="E36" s="89"/>
      <c r="F36" s="89"/>
      <c r="G36" s="89"/>
      <c r="H36" s="89"/>
      <c r="I36" s="89"/>
      <c r="J36" s="89"/>
      <c r="K36" s="89"/>
      <c r="L36" s="89"/>
      <c r="M36" s="89"/>
      <c r="N36" s="89"/>
      <c r="O36" s="89"/>
      <c r="P36" s="89"/>
      <c r="Q36" s="89"/>
      <c r="R36" s="89"/>
      <c r="S36" s="155"/>
      <c r="T36" s="105"/>
      <c r="U36" s="105"/>
      <c r="V36" s="105"/>
      <c r="W36" s="105"/>
      <c r="X36" s="105"/>
      <c r="Y36" s="105"/>
      <c r="Z36" s="156"/>
    </row>
    <row r="37" spans="1:27" s="1" customFormat="1">
      <c r="A37" s="104"/>
      <c r="B37" s="105"/>
      <c r="C37" s="89"/>
      <c r="D37" s="89"/>
      <c r="E37" s="89"/>
      <c r="F37" s="89"/>
      <c r="G37" s="89"/>
      <c r="H37" s="89"/>
      <c r="I37" s="89"/>
      <c r="J37" s="89"/>
      <c r="K37" s="89"/>
      <c r="L37" s="89"/>
      <c r="M37" s="89"/>
      <c r="N37" s="89"/>
      <c r="O37" s="89"/>
      <c r="P37" s="89"/>
      <c r="Q37" s="89"/>
      <c r="R37" s="89"/>
      <c r="S37" s="155"/>
      <c r="T37" s="105"/>
      <c r="U37" s="105"/>
      <c r="V37" s="105"/>
      <c r="W37" s="105"/>
      <c r="X37" s="105"/>
      <c r="Y37" s="105"/>
      <c r="Z37" s="156"/>
    </row>
    <row r="38" spans="1:27" s="1" customFormat="1">
      <c r="A38" s="104"/>
      <c r="B38" s="105"/>
      <c r="C38" s="89"/>
      <c r="D38" s="89"/>
      <c r="E38" s="89"/>
      <c r="F38" s="89"/>
      <c r="G38" s="89"/>
      <c r="H38" s="89"/>
      <c r="I38" s="89"/>
      <c r="J38" s="89"/>
      <c r="K38" s="89"/>
      <c r="L38" s="89"/>
      <c r="M38" s="89"/>
      <c r="N38" s="89"/>
      <c r="O38" s="89"/>
      <c r="P38" s="89"/>
      <c r="Q38" s="89"/>
      <c r="R38" s="89"/>
      <c r="S38" s="155"/>
      <c r="T38" s="105"/>
      <c r="U38" s="105"/>
      <c r="V38" s="105"/>
      <c r="W38" s="105"/>
      <c r="X38" s="105"/>
      <c r="Y38" s="105"/>
      <c r="Z38" s="156"/>
    </row>
    <row r="39" spans="1:27" s="2" customFormat="1">
      <c r="A39" s="106"/>
      <c r="B39" s="107"/>
      <c r="C39" s="175"/>
      <c r="D39" s="176"/>
      <c r="E39" s="175"/>
      <c r="F39" s="176"/>
      <c r="G39" s="175"/>
      <c r="H39" s="176"/>
      <c r="I39" s="175"/>
      <c r="J39" s="176"/>
      <c r="K39" s="175"/>
      <c r="L39" s="177"/>
      <c r="M39" s="177"/>
      <c r="N39" s="177"/>
      <c r="O39" s="177"/>
      <c r="P39" s="177"/>
      <c r="Q39" s="177"/>
      <c r="R39" s="176"/>
      <c r="S39" s="106"/>
      <c r="T39" s="107"/>
      <c r="U39" s="107"/>
      <c r="V39" s="107"/>
      <c r="W39" s="107"/>
      <c r="X39" s="107"/>
      <c r="Y39" s="107"/>
      <c r="Z39" s="157"/>
      <c r="AA39" s="1"/>
    </row>
    <row r="40" spans="1:27" ht="18.75">
      <c r="A40" s="40">
        <f>S34+1</f>
        <v>44654</v>
      </c>
      <c r="B40" s="25"/>
      <c r="C40" s="41">
        <f>A40+1</f>
        <v>44655</v>
      </c>
      <c r="D40" s="24"/>
      <c r="E40" s="26" t="s">
        <v>8</v>
      </c>
      <c r="F40" s="27"/>
      <c r="G40" s="27"/>
      <c r="H40" s="27"/>
      <c r="I40" s="27"/>
      <c r="J40" s="27"/>
      <c r="K40" s="27"/>
      <c r="L40" s="27"/>
      <c r="M40" s="27"/>
      <c r="N40" s="27"/>
      <c r="O40" s="27"/>
      <c r="P40" s="27"/>
      <c r="Q40" s="27"/>
      <c r="R40" s="27"/>
      <c r="S40" s="27"/>
      <c r="T40" s="27"/>
      <c r="U40" s="27"/>
      <c r="V40" s="27"/>
      <c r="W40" s="27"/>
      <c r="X40" s="27"/>
      <c r="Y40" s="27"/>
      <c r="Z40" s="9"/>
    </row>
    <row r="41" spans="1:27">
      <c r="A41" s="104"/>
      <c r="B41" s="105"/>
      <c r="C41" s="90"/>
      <c r="D41" s="91"/>
      <c r="E41" s="28"/>
      <c r="F41" s="6"/>
      <c r="G41" s="6"/>
      <c r="H41" s="6"/>
      <c r="I41" s="6"/>
      <c r="J41" s="6"/>
      <c r="K41" s="6"/>
      <c r="L41" s="6"/>
      <c r="M41" s="6"/>
      <c r="N41" s="6"/>
      <c r="O41" s="6"/>
      <c r="P41" s="6"/>
      <c r="Q41" s="6"/>
      <c r="R41" s="6"/>
      <c r="S41" s="6"/>
      <c r="T41" s="6"/>
      <c r="U41" s="6"/>
      <c r="V41" s="6"/>
      <c r="W41" s="6"/>
      <c r="X41" s="6"/>
      <c r="Y41" s="6"/>
      <c r="Z41" s="8"/>
    </row>
    <row r="42" spans="1:27">
      <c r="A42" s="104"/>
      <c r="B42" s="105"/>
      <c r="C42" s="90"/>
      <c r="D42" s="91"/>
      <c r="E42" s="28"/>
      <c r="F42" s="6"/>
      <c r="G42" s="6"/>
      <c r="H42" s="6"/>
      <c r="I42" s="6"/>
      <c r="J42" s="6"/>
      <c r="K42" s="6"/>
      <c r="L42" s="6"/>
      <c r="M42" s="6"/>
      <c r="N42" s="6"/>
      <c r="O42" s="6"/>
      <c r="P42" s="6"/>
      <c r="Q42" s="6"/>
      <c r="R42" s="6"/>
      <c r="S42" s="6"/>
      <c r="T42" s="6"/>
      <c r="U42" s="6"/>
      <c r="V42" s="6"/>
      <c r="W42" s="6"/>
      <c r="X42" s="6"/>
      <c r="Y42" s="6"/>
      <c r="Z42" s="7"/>
    </row>
    <row r="43" spans="1:27">
      <c r="A43" s="104"/>
      <c r="B43" s="105"/>
      <c r="C43" s="90"/>
      <c r="D43" s="91"/>
      <c r="E43" s="28"/>
      <c r="F43" s="6"/>
      <c r="G43" s="6"/>
      <c r="H43" s="6"/>
      <c r="I43" s="6"/>
      <c r="J43" s="6"/>
      <c r="K43" s="6"/>
      <c r="L43" s="6"/>
      <c r="M43" s="6"/>
      <c r="N43" s="6"/>
      <c r="O43" s="6"/>
      <c r="P43" s="6"/>
      <c r="Q43" s="6"/>
      <c r="R43" s="6"/>
      <c r="S43" s="6"/>
      <c r="T43" s="6"/>
      <c r="U43" s="6"/>
      <c r="V43" s="6"/>
      <c r="W43" s="6"/>
      <c r="X43" s="6"/>
      <c r="Y43" s="6"/>
      <c r="Z43" s="7"/>
    </row>
    <row r="44" spans="1:27">
      <c r="A44" s="104"/>
      <c r="B44" s="105"/>
      <c r="C44" s="90"/>
      <c r="D44" s="91"/>
      <c r="E44" s="28"/>
      <c r="F44" s="6"/>
      <c r="G44" s="6"/>
      <c r="H44" s="6"/>
      <c r="I44" s="6"/>
      <c r="J44" s="6"/>
      <c r="K44" s="122"/>
      <c r="L44" s="122"/>
      <c r="M44" s="122"/>
      <c r="N44" s="122"/>
      <c r="O44" s="122"/>
      <c r="P44" s="122"/>
      <c r="Q44" s="122"/>
      <c r="R44" s="122"/>
      <c r="S44" s="122"/>
      <c r="T44" s="122"/>
      <c r="U44" s="122"/>
      <c r="V44" s="122"/>
      <c r="W44" s="122"/>
      <c r="X44" s="122"/>
      <c r="Y44" s="122"/>
      <c r="Z44" s="123"/>
    </row>
    <row r="45" spans="1:27" s="1" customFormat="1">
      <c r="A45" s="106"/>
      <c r="B45" s="107"/>
      <c r="C45" s="175"/>
      <c r="D45" s="176"/>
      <c r="E45" s="29"/>
      <c r="F45" s="30"/>
      <c r="G45" s="30"/>
      <c r="H45" s="30"/>
      <c r="I45" s="30"/>
      <c r="J45" s="30"/>
      <c r="K45" s="120"/>
      <c r="L45" s="120"/>
      <c r="M45" s="120"/>
      <c r="N45" s="120"/>
      <c r="O45" s="120"/>
      <c r="P45" s="120"/>
      <c r="Q45" s="120"/>
      <c r="R45" s="120"/>
      <c r="S45" s="120"/>
      <c r="T45" s="120"/>
      <c r="U45" s="120"/>
      <c r="V45" s="120"/>
      <c r="W45" s="120"/>
      <c r="X45" s="120"/>
      <c r="Y45" s="120"/>
      <c r="Z45" s="121"/>
    </row>
  </sheetData>
  <mergeCells count="218">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K1:Q1"/>
    <mergeCell ref="S1:Y1"/>
    <mergeCell ref="A9:B9"/>
    <mergeCell ref="C9:D9"/>
    <mergeCell ref="E9:F9"/>
    <mergeCell ref="G9:H9"/>
    <mergeCell ref="I9:J9"/>
    <mergeCell ref="K9:R9"/>
    <mergeCell ref="S9:Z9"/>
    <mergeCell ref="A1:J7"/>
    <mergeCell ref="D8:J8"/>
  </mergeCells>
  <conditionalFormatting sqref="A10 C10 E10 G10 K10 S10 A16 C16 E16 G16 K16 S16 A22 C22 E22 G22 K22 S22 A28 C28 E28 G28 K28 S28 A34 C34 E34 G34 K34 S34 A40 C40">
    <cfRule type="expression" dxfId="37" priority="3">
      <formula>MONTH(A10)&lt;&gt;MONTH($A$1)</formula>
    </cfRule>
    <cfRule type="expression" dxfId="36" priority="4">
      <formula>OR(WEEKDAY(A10,1)=1,WEEKDAY(A10,1)=7)</formula>
    </cfRule>
  </conditionalFormatting>
  <conditionalFormatting sqref="I10 I16 I22 I28 I34">
    <cfRule type="expression" dxfId="35" priority="1">
      <formula>MONTH(I10)&lt;&gt;MONTH($A$1)</formula>
    </cfRule>
    <cfRule type="expression" dxfId="34" priority="2">
      <formula>OR(WEEKDAY(I10,1)=1,WEEKDAY(I10,1)=7)</formula>
    </cfRule>
  </conditionalFormatting>
  <printOptions horizontalCentered="1"/>
  <pageMargins left="0.25" right="0.25" top="0.75" bottom="0.75" header="0.3" footer="0.3"/>
  <pageSetup scale="73" fitToHeight="0" orientation="landscape" r:id="rId1"/>
  <drawing r:id="rId2"/>
</worksheet>
</file>

<file path=xl/worksheets/sheet4.xml><?xml version="1.0" encoding="utf-8"?>
<worksheet xmlns="http://schemas.openxmlformats.org/spreadsheetml/2006/main" xmlns:r="http://schemas.openxmlformats.org/officeDocument/2006/relationships">
  <sheetPr>
    <tabColor theme="9" tint="0.39997558519241921"/>
  </sheetPr>
  <dimension ref="A1:AA45"/>
  <sheetViews>
    <sheetView showGridLines="0" workbookViewId="0">
      <selection activeCell="E19" sqref="E19:F19"/>
    </sheetView>
  </sheetViews>
  <sheetFormatPr baseColWidth="10" defaultColWidth="9.140625" defaultRowHeight="12.75"/>
  <cols>
    <col min="1" max="1" width="4.85546875" customWidth="1"/>
    <col min="2" max="2" width="13.7109375" customWidth="1"/>
    <col min="3" max="3" width="8" customWidth="1"/>
    <col min="4" max="4" width="17.140625" customWidth="1"/>
    <col min="5" max="5" width="8.42578125" customWidth="1"/>
    <col min="6" max="6" width="17.5703125" customWidth="1"/>
    <col min="7" max="7" width="9.85546875" customWidth="1"/>
    <col min="8" max="8" width="15.7109375" customWidth="1"/>
    <col min="9" max="9" width="6.85546875" customWidth="1"/>
    <col min="10" max="10" width="21.140625" customWidth="1"/>
    <col min="11" max="11" width="5.85546875" customWidth="1"/>
    <col min="12" max="16" width="2.42578125" customWidth="1"/>
    <col min="17" max="17" width="5" customWidth="1"/>
    <col min="18" max="18" width="1.5703125" customWidth="1"/>
    <col min="19" max="25" width="2.42578125" customWidth="1"/>
    <col min="26" max="26" width="1.5703125" customWidth="1"/>
  </cols>
  <sheetData>
    <row r="1" spans="1:27" s="3" customFormat="1" ht="15" customHeight="1">
      <c r="A1" s="159">
        <f>DATE(Configuración!D5,Configuración!D7+3,1)</f>
        <v>44652</v>
      </c>
      <c r="B1" s="159"/>
      <c r="C1" s="159"/>
      <c r="D1" s="159"/>
      <c r="E1" s="159"/>
      <c r="F1" s="159"/>
      <c r="G1" s="159"/>
      <c r="H1" s="159"/>
      <c r="I1" s="159"/>
      <c r="J1" s="159"/>
      <c r="K1" s="130">
        <f>DATE(YEAR(A1),MONTH(A1)-1,1)</f>
        <v>44621</v>
      </c>
      <c r="L1" s="130"/>
      <c r="M1" s="130"/>
      <c r="N1" s="130"/>
      <c r="O1" s="130"/>
      <c r="P1" s="130"/>
      <c r="Q1" s="130"/>
      <c r="S1" s="130">
        <f>DATE(YEAR(A1),MONTH(A1)+1,1)</f>
        <v>44682</v>
      </c>
      <c r="T1" s="130"/>
      <c r="U1" s="130"/>
      <c r="V1" s="130"/>
      <c r="W1" s="130"/>
      <c r="X1" s="130"/>
      <c r="Y1" s="130"/>
    </row>
    <row r="2" spans="1:27" s="3" customFormat="1" ht="11.25" customHeight="1">
      <c r="A2" s="159"/>
      <c r="B2" s="159"/>
      <c r="C2" s="159"/>
      <c r="D2" s="159"/>
      <c r="E2" s="159"/>
      <c r="F2" s="159"/>
      <c r="G2" s="159"/>
      <c r="H2" s="159"/>
      <c r="I2" s="159"/>
      <c r="J2" s="159"/>
      <c r="K2" s="58" t="str">
        <f>INDEX({"Do";"Lu";"Ma";"Mi";"Ju";"Vi";"Sá"},1+MOD(start_day+1-2,7))</f>
        <v>Do</v>
      </c>
      <c r="L2" s="58" t="str">
        <f>INDEX({"Do";"Lu";"Ma";"Mi";"Ju";"Vi";"Sá"},1+MOD(start_day+2-2,7))</f>
        <v>Lu</v>
      </c>
      <c r="M2" s="58" t="str">
        <f>INDEX({"Do";"Lu";"Ma";"Mi";"Ju";"Vi";"Sá"},1+MOD(start_day+3-2,7))</f>
        <v>Ma</v>
      </c>
      <c r="N2" s="58" t="str">
        <f>INDEX({"Do";"Lu";"Ma";"Mi";"Ju";"Vi";"Sá"},1+MOD(start_day+4-2,7))</f>
        <v>Mi</v>
      </c>
      <c r="O2" s="58" t="str">
        <f>INDEX({"Do";"Lu";"Ma";"Mi";"Ju";"Vi";"Sá"},1+MOD(start_day+5-2,7))</f>
        <v>Ju</v>
      </c>
      <c r="P2" s="58" t="str">
        <f>INDEX({"Do";"Lu";"Ma";"Mi";"Ju";"Vi";"Sá"},1+MOD(start_day+6-2,7))</f>
        <v>Vi</v>
      </c>
      <c r="Q2" s="58" t="str">
        <f>INDEX({"Do";"Lu";"Ma";"Mi";"Ju";"Vi";"Sá"},1+MOD(start_day+7-2,7))</f>
        <v>Sá</v>
      </c>
      <c r="R2" s="59"/>
      <c r="S2" s="58" t="str">
        <f>INDEX({"Do";"Lu";"Ma";"Mi";"Ju";"Vi";"Sá"},1+MOD(start_day+1-2,7))</f>
        <v>Do</v>
      </c>
      <c r="T2" s="58" t="str">
        <f>INDEX({"Do";"Lu";"Ma";"Mi";"Ju";"Vi";"Sá"},1+MOD(start_day+2-2,7))</f>
        <v>Lu</v>
      </c>
      <c r="U2" s="58" t="str">
        <f>INDEX({"Do";"Lu";"Ma";"Mi";"Ju";"Vi";"Sá"},1+MOD(start_day+3-2,7))</f>
        <v>Ma</v>
      </c>
      <c r="V2" s="58" t="str">
        <f>INDEX({"Do";"Lu";"Ma";"Mi";"Ju";"Vi";"Sá"},1+MOD(start_day+4-2,7))</f>
        <v>Mi</v>
      </c>
      <c r="W2" s="58" t="str">
        <f>INDEX({"Do";"Lu";"Ma";"Mi";"Ju";"Vi";"Sá"},1+MOD(start_day+5-2,7))</f>
        <v>Ju</v>
      </c>
      <c r="X2" s="58" t="str">
        <f>INDEX({"Do";"Lu";"Ma";"Mi";"Ju";"Vi";"Sá"},1+MOD(start_day+6-2,7))</f>
        <v>Vi</v>
      </c>
      <c r="Y2" s="58" t="str">
        <f>INDEX({"Do";"Lu";"Ma";"Mi";"Ju";"Vi";"Sá"},1+MOD(start_day+7-2,7))</f>
        <v>Sá</v>
      </c>
    </row>
    <row r="3" spans="1:27" s="4" customFormat="1" ht="9" customHeight="1">
      <c r="A3" s="159"/>
      <c r="B3" s="159"/>
      <c r="C3" s="159"/>
      <c r="D3" s="159"/>
      <c r="E3" s="159"/>
      <c r="F3" s="159"/>
      <c r="G3" s="159"/>
      <c r="H3" s="159"/>
      <c r="I3" s="159"/>
      <c r="J3" s="159"/>
      <c r="K3" s="39" t="str">
        <f t="shared" ref="K3:Q8" si="0">IF(MONTH($K$1)&lt;&gt;MONTH($K$1-(WEEKDAY($K$1,1)-(start_day-1))-IF((WEEKDAY($K$1,1)-(start_day-1))&lt;=0,7,0)+(ROW(K3)-ROW($K$3))*7+(COLUMN(K3)-COLUMN($K$3)+1)),"",$K$1-(WEEKDAY($K$1,1)-(start_day-1))-IF((WEEKDAY($K$1,1)-(start_day-1))&lt;=0,7,0)+(ROW(K3)-ROW($K$3))*7+(COLUMN(K3)-COLUMN($K$3)+1))</f>
        <v/>
      </c>
      <c r="L3" s="39" t="str">
        <f t="shared" si="0"/>
        <v/>
      </c>
      <c r="M3" s="39">
        <f t="shared" si="0"/>
        <v>44621</v>
      </c>
      <c r="N3" s="39">
        <f t="shared" si="0"/>
        <v>44622</v>
      </c>
      <c r="O3" s="39">
        <f t="shared" si="0"/>
        <v>44623</v>
      </c>
      <c r="P3" s="39">
        <f t="shared" si="0"/>
        <v>44624</v>
      </c>
      <c r="Q3" s="39">
        <f t="shared" si="0"/>
        <v>44625</v>
      </c>
      <c r="R3" s="3"/>
      <c r="S3" s="39">
        <f t="shared" ref="S3:Y8" si="1">IF(MONTH($S$1)&lt;&gt;MONTH($S$1-(WEEKDAY($S$1,1)-(start_day-1))-IF((WEEKDAY($S$1,1)-(start_day-1))&lt;=0,7,0)+(ROW(S3)-ROW($S$3))*7+(COLUMN(S3)-COLUMN($S$3)+1)),"",$S$1-(WEEKDAY($S$1,1)-(start_day-1))-IF((WEEKDAY($S$1,1)-(start_day-1))&lt;=0,7,0)+(ROW(S3)-ROW($S$3))*7+(COLUMN(S3)-COLUMN($S$3)+1))</f>
        <v>44682</v>
      </c>
      <c r="T3" s="39">
        <f t="shared" si="1"/>
        <v>44683</v>
      </c>
      <c r="U3" s="39">
        <f t="shared" si="1"/>
        <v>44684</v>
      </c>
      <c r="V3" s="39">
        <f t="shared" si="1"/>
        <v>44685</v>
      </c>
      <c r="W3" s="39">
        <f t="shared" si="1"/>
        <v>44686</v>
      </c>
      <c r="X3" s="39">
        <f t="shared" si="1"/>
        <v>44687</v>
      </c>
      <c r="Y3" s="39">
        <f t="shared" si="1"/>
        <v>44688</v>
      </c>
    </row>
    <row r="4" spans="1:27" s="4" customFormat="1" ht="9" customHeight="1">
      <c r="A4" s="159"/>
      <c r="B4" s="159"/>
      <c r="C4" s="159"/>
      <c r="D4" s="159"/>
      <c r="E4" s="159"/>
      <c r="F4" s="159"/>
      <c r="G4" s="159"/>
      <c r="H4" s="159"/>
      <c r="I4" s="159"/>
      <c r="J4" s="159"/>
      <c r="K4" s="39">
        <f t="shared" si="0"/>
        <v>44626</v>
      </c>
      <c r="L4" s="39">
        <f t="shared" si="0"/>
        <v>44627</v>
      </c>
      <c r="M4" s="39">
        <f t="shared" si="0"/>
        <v>44628</v>
      </c>
      <c r="N4" s="39">
        <f t="shared" si="0"/>
        <v>44629</v>
      </c>
      <c r="O4" s="39">
        <f t="shared" si="0"/>
        <v>44630</v>
      </c>
      <c r="P4" s="39">
        <f t="shared" si="0"/>
        <v>44631</v>
      </c>
      <c r="Q4" s="39">
        <f t="shared" si="0"/>
        <v>44632</v>
      </c>
      <c r="R4" s="3"/>
      <c r="S4" s="39">
        <f t="shared" si="1"/>
        <v>44689</v>
      </c>
      <c r="T4" s="39">
        <f t="shared" si="1"/>
        <v>44690</v>
      </c>
      <c r="U4" s="39">
        <f t="shared" si="1"/>
        <v>44691</v>
      </c>
      <c r="V4" s="39">
        <f t="shared" si="1"/>
        <v>44692</v>
      </c>
      <c r="W4" s="39">
        <f t="shared" si="1"/>
        <v>44693</v>
      </c>
      <c r="X4" s="39">
        <f t="shared" si="1"/>
        <v>44694</v>
      </c>
      <c r="Y4" s="39">
        <f t="shared" si="1"/>
        <v>44695</v>
      </c>
    </row>
    <row r="5" spans="1:27" s="4" customFormat="1" ht="9" customHeight="1">
      <c r="A5" s="159"/>
      <c r="B5" s="159"/>
      <c r="C5" s="159"/>
      <c r="D5" s="159"/>
      <c r="E5" s="159"/>
      <c r="F5" s="159"/>
      <c r="G5" s="159"/>
      <c r="H5" s="159"/>
      <c r="I5" s="159"/>
      <c r="J5" s="159"/>
      <c r="K5" s="39">
        <f t="shared" si="0"/>
        <v>44633</v>
      </c>
      <c r="L5" s="39">
        <f t="shared" si="0"/>
        <v>44634</v>
      </c>
      <c r="M5" s="39">
        <f t="shared" si="0"/>
        <v>44635</v>
      </c>
      <c r="N5" s="39">
        <f t="shared" si="0"/>
        <v>44636</v>
      </c>
      <c r="O5" s="39">
        <f t="shared" si="0"/>
        <v>44637</v>
      </c>
      <c r="P5" s="39">
        <f t="shared" si="0"/>
        <v>44638</v>
      </c>
      <c r="Q5" s="39">
        <f t="shared" si="0"/>
        <v>44639</v>
      </c>
      <c r="R5" s="3"/>
      <c r="S5" s="39">
        <f t="shared" si="1"/>
        <v>44696</v>
      </c>
      <c r="T5" s="39">
        <f t="shared" si="1"/>
        <v>44697</v>
      </c>
      <c r="U5" s="39">
        <f t="shared" si="1"/>
        <v>44698</v>
      </c>
      <c r="V5" s="39">
        <f t="shared" si="1"/>
        <v>44699</v>
      </c>
      <c r="W5" s="39">
        <f t="shared" si="1"/>
        <v>44700</v>
      </c>
      <c r="X5" s="39">
        <f t="shared" si="1"/>
        <v>44701</v>
      </c>
      <c r="Y5" s="39">
        <f t="shared" si="1"/>
        <v>44702</v>
      </c>
    </row>
    <row r="6" spans="1:27" s="4" customFormat="1" ht="9" customHeight="1">
      <c r="A6" s="159"/>
      <c r="B6" s="159"/>
      <c r="C6" s="159"/>
      <c r="D6" s="159"/>
      <c r="E6" s="159"/>
      <c r="F6" s="159"/>
      <c r="G6" s="159"/>
      <c r="H6" s="159"/>
      <c r="I6" s="159"/>
      <c r="J6" s="159"/>
      <c r="K6" s="39">
        <f t="shared" si="0"/>
        <v>44640</v>
      </c>
      <c r="L6" s="39">
        <f t="shared" si="0"/>
        <v>44641</v>
      </c>
      <c r="M6" s="39">
        <f t="shared" si="0"/>
        <v>44642</v>
      </c>
      <c r="N6" s="39">
        <f t="shared" si="0"/>
        <v>44643</v>
      </c>
      <c r="O6" s="39">
        <f t="shared" si="0"/>
        <v>44644</v>
      </c>
      <c r="P6" s="39">
        <f t="shared" si="0"/>
        <v>44645</v>
      </c>
      <c r="Q6" s="39">
        <f t="shared" si="0"/>
        <v>44646</v>
      </c>
      <c r="R6" s="3"/>
      <c r="S6" s="39">
        <f t="shared" si="1"/>
        <v>44703</v>
      </c>
      <c r="T6" s="39">
        <f t="shared" si="1"/>
        <v>44704</v>
      </c>
      <c r="U6" s="39">
        <f t="shared" si="1"/>
        <v>44705</v>
      </c>
      <c r="V6" s="39">
        <f t="shared" si="1"/>
        <v>44706</v>
      </c>
      <c r="W6" s="39">
        <f t="shared" si="1"/>
        <v>44707</v>
      </c>
      <c r="X6" s="39">
        <f t="shared" si="1"/>
        <v>44708</v>
      </c>
      <c r="Y6" s="39">
        <f t="shared" si="1"/>
        <v>44709</v>
      </c>
    </row>
    <row r="7" spans="1:27" s="4" customFormat="1" ht="9" customHeight="1">
      <c r="A7" s="159"/>
      <c r="B7" s="159"/>
      <c r="C7" s="159"/>
      <c r="D7" s="159"/>
      <c r="E7" s="159"/>
      <c r="F7" s="159"/>
      <c r="G7" s="159"/>
      <c r="H7" s="159"/>
      <c r="I7" s="159"/>
      <c r="J7" s="159"/>
      <c r="K7" s="39">
        <f t="shared" si="0"/>
        <v>44647</v>
      </c>
      <c r="L7" s="39">
        <f t="shared" si="0"/>
        <v>44648</v>
      </c>
      <c r="M7" s="39">
        <f t="shared" si="0"/>
        <v>44649</v>
      </c>
      <c r="N7" s="39">
        <f t="shared" si="0"/>
        <v>44650</v>
      </c>
      <c r="O7" s="39">
        <f t="shared" si="0"/>
        <v>44651</v>
      </c>
      <c r="P7" s="39" t="str">
        <f t="shared" si="0"/>
        <v/>
      </c>
      <c r="Q7" s="39" t="str">
        <f t="shared" si="0"/>
        <v/>
      </c>
      <c r="R7" s="3"/>
      <c r="S7" s="39">
        <f t="shared" si="1"/>
        <v>44710</v>
      </c>
      <c r="T7" s="39">
        <f t="shared" si="1"/>
        <v>44711</v>
      </c>
      <c r="U7" s="39">
        <f t="shared" si="1"/>
        <v>44712</v>
      </c>
      <c r="V7" s="39" t="str">
        <f t="shared" si="1"/>
        <v/>
      </c>
      <c r="W7" s="39" t="str">
        <f t="shared" si="1"/>
        <v/>
      </c>
      <c r="X7" s="39" t="str">
        <f t="shared" si="1"/>
        <v/>
      </c>
      <c r="Y7" s="39" t="str">
        <f t="shared" si="1"/>
        <v/>
      </c>
    </row>
    <row r="8" spans="1:27" s="5" customFormat="1" ht="26.25" customHeight="1">
      <c r="A8" s="37"/>
      <c r="B8" s="37"/>
      <c r="C8" s="62"/>
      <c r="D8" s="62" t="s">
        <v>11</v>
      </c>
      <c r="E8" s="62"/>
      <c r="F8" s="62"/>
      <c r="G8" s="62"/>
      <c r="H8" s="62"/>
      <c r="I8" s="63"/>
      <c r="J8" s="63"/>
      <c r="K8" s="39" t="str">
        <f t="shared" si="0"/>
        <v/>
      </c>
      <c r="L8" s="39" t="str">
        <f t="shared" si="0"/>
        <v/>
      </c>
      <c r="M8" s="39" t="str">
        <f t="shared" si="0"/>
        <v/>
      </c>
      <c r="N8" s="39" t="str">
        <f t="shared" si="0"/>
        <v/>
      </c>
      <c r="O8" s="39" t="str">
        <f t="shared" si="0"/>
        <v/>
      </c>
      <c r="P8" s="39" t="str">
        <f t="shared" si="0"/>
        <v/>
      </c>
      <c r="Q8" s="39" t="str">
        <f t="shared" si="0"/>
        <v/>
      </c>
      <c r="R8" s="31"/>
      <c r="S8" s="39" t="str">
        <f t="shared" si="1"/>
        <v/>
      </c>
      <c r="T8" s="39" t="str">
        <f t="shared" si="1"/>
        <v/>
      </c>
      <c r="U8" s="39" t="str">
        <f t="shared" si="1"/>
        <v/>
      </c>
      <c r="V8" s="39" t="str">
        <f t="shared" si="1"/>
        <v/>
      </c>
      <c r="W8" s="39" t="str">
        <f t="shared" si="1"/>
        <v/>
      </c>
      <c r="X8" s="39" t="str">
        <f t="shared" si="1"/>
        <v/>
      </c>
      <c r="Y8" s="39" t="str">
        <f t="shared" si="1"/>
        <v/>
      </c>
      <c r="Z8" s="32"/>
    </row>
    <row r="9" spans="1:27" s="1" customFormat="1" ht="21" customHeight="1">
      <c r="A9" s="131">
        <f>A10</f>
        <v>44647</v>
      </c>
      <c r="B9" s="131"/>
      <c r="C9" s="131">
        <f>C10</f>
        <v>44648</v>
      </c>
      <c r="D9" s="131"/>
      <c r="E9" s="131">
        <f>E10</f>
        <v>44649</v>
      </c>
      <c r="F9" s="131"/>
      <c r="G9" s="131">
        <f>G10</f>
        <v>44650</v>
      </c>
      <c r="H9" s="131"/>
      <c r="I9" s="131">
        <f>I10</f>
        <v>44651</v>
      </c>
      <c r="J9" s="131"/>
      <c r="K9" s="131">
        <f>K10</f>
        <v>44652</v>
      </c>
      <c r="L9" s="131"/>
      <c r="M9" s="131"/>
      <c r="N9" s="131"/>
      <c r="O9" s="131"/>
      <c r="P9" s="131"/>
      <c r="Q9" s="131"/>
      <c r="R9" s="131"/>
      <c r="S9" s="131">
        <f>S10</f>
        <v>44653</v>
      </c>
      <c r="T9" s="131"/>
      <c r="U9" s="131"/>
      <c r="V9" s="131"/>
      <c r="W9" s="131"/>
      <c r="X9" s="131"/>
      <c r="Y9" s="131"/>
      <c r="Z9" s="131"/>
    </row>
    <row r="10" spans="1:27" s="1" customFormat="1" ht="18.75">
      <c r="A10" s="44">
        <f>$A$1-(WEEKDAY($A$1,1)-(start_day-1))-IF((WEEKDAY($A$1,1)-(start_day-1))&lt;=0,7,0)+1</f>
        <v>44647</v>
      </c>
      <c r="B10" s="45"/>
      <c r="C10" s="42">
        <f>A10+1</f>
        <v>44648</v>
      </c>
      <c r="D10" s="43"/>
      <c r="E10" s="42">
        <f>C10+1</f>
        <v>44649</v>
      </c>
      <c r="F10" s="43"/>
      <c r="G10" s="42">
        <f>E10+1</f>
        <v>44650</v>
      </c>
      <c r="H10" s="43"/>
      <c r="I10" s="42">
        <f>G10+1</f>
        <v>44651</v>
      </c>
      <c r="J10" s="43"/>
      <c r="K10" s="161">
        <f>I10+1</f>
        <v>44652</v>
      </c>
      <c r="L10" s="162"/>
      <c r="M10" s="163"/>
      <c r="N10" s="163"/>
      <c r="O10" s="163"/>
      <c r="P10" s="163"/>
      <c r="Q10" s="163"/>
      <c r="R10" s="164"/>
      <c r="S10" s="165">
        <f>K10+1</f>
        <v>44653</v>
      </c>
      <c r="T10" s="100"/>
      <c r="U10" s="166"/>
      <c r="V10" s="166"/>
      <c r="W10" s="166"/>
      <c r="X10" s="166"/>
      <c r="Y10" s="166"/>
      <c r="Z10" s="167"/>
    </row>
    <row r="11" spans="1:27" s="1" customFormat="1">
      <c r="A11" s="104"/>
      <c r="B11" s="105"/>
      <c r="C11" s="89"/>
      <c r="D11" s="89"/>
      <c r="E11" s="89"/>
      <c r="F11" s="89"/>
      <c r="G11" s="89"/>
      <c r="H11" s="89"/>
      <c r="I11" s="89"/>
      <c r="J11" s="89"/>
      <c r="K11" s="89"/>
      <c r="L11" s="89"/>
      <c r="M11" s="89"/>
      <c r="N11" s="89"/>
      <c r="O11" s="89"/>
      <c r="P11" s="89"/>
      <c r="Q11" s="89"/>
      <c r="R11" s="89"/>
      <c r="S11" s="155"/>
      <c r="T11" s="105"/>
      <c r="U11" s="105"/>
      <c r="V11" s="105"/>
      <c r="W11" s="105"/>
      <c r="X11" s="105"/>
      <c r="Y11" s="105"/>
      <c r="Z11" s="156"/>
    </row>
    <row r="12" spans="1:27" s="1" customFormat="1">
      <c r="A12" s="104"/>
      <c r="B12" s="105"/>
      <c r="C12" s="89"/>
      <c r="D12" s="89"/>
      <c r="E12" s="89"/>
      <c r="F12" s="89"/>
      <c r="G12" s="89"/>
      <c r="H12" s="89"/>
      <c r="I12" s="89"/>
      <c r="J12" s="89"/>
      <c r="K12" s="89"/>
      <c r="L12" s="89"/>
      <c r="M12" s="89"/>
      <c r="N12" s="89"/>
      <c r="O12" s="89"/>
      <c r="P12" s="89"/>
      <c r="Q12" s="89"/>
      <c r="R12" s="89"/>
      <c r="S12" s="155"/>
      <c r="T12" s="105"/>
      <c r="U12" s="105"/>
      <c r="V12" s="105"/>
      <c r="W12" s="105"/>
      <c r="X12" s="105"/>
      <c r="Y12" s="105"/>
      <c r="Z12" s="156"/>
    </row>
    <row r="13" spans="1:27" s="1" customFormat="1">
      <c r="A13" s="104"/>
      <c r="B13" s="105"/>
      <c r="C13" s="89"/>
      <c r="D13" s="89"/>
      <c r="E13" s="89"/>
      <c r="F13" s="89"/>
      <c r="G13" s="89"/>
      <c r="H13" s="89"/>
      <c r="I13" s="89"/>
      <c r="J13" s="89"/>
      <c r="K13" s="89"/>
      <c r="L13" s="89"/>
      <c r="M13" s="89"/>
      <c r="N13" s="89"/>
      <c r="O13" s="89"/>
      <c r="P13" s="89"/>
      <c r="Q13" s="89"/>
      <c r="R13" s="89"/>
      <c r="S13" s="155"/>
      <c r="T13" s="105"/>
      <c r="U13" s="105"/>
      <c r="V13" s="105"/>
      <c r="W13" s="105"/>
      <c r="X13" s="105"/>
      <c r="Y13" s="105"/>
      <c r="Z13" s="156"/>
    </row>
    <row r="14" spans="1:27" s="1" customFormat="1">
      <c r="A14" s="104"/>
      <c r="B14" s="105"/>
      <c r="C14" s="89"/>
      <c r="D14" s="89"/>
      <c r="E14" s="89"/>
      <c r="F14" s="89"/>
      <c r="G14" s="89"/>
      <c r="H14" s="89"/>
      <c r="I14" s="89"/>
      <c r="J14" s="89"/>
      <c r="K14" s="89"/>
      <c r="L14" s="89"/>
      <c r="M14" s="89"/>
      <c r="N14" s="89"/>
      <c r="O14" s="89"/>
      <c r="P14" s="89"/>
      <c r="Q14" s="89"/>
      <c r="R14" s="89"/>
      <c r="S14" s="155"/>
      <c r="T14" s="105"/>
      <c r="U14" s="105"/>
      <c r="V14" s="105"/>
      <c r="W14" s="105"/>
      <c r="X14" s="105"/>
      <c r="Y14" s="105"/>
      <c r="Z14" s="156"/>
    </row>
    <row r="15" spans="1:27" s="2" customFormat="1" ht="13.15" customHeight="1">
      <c r="A15" s="106"/>
      <c r="B15" s="107"/>
      <c r="C15" s="89"/>
      <c r="D15" s="89"/>
      <c r="E15" s="89"/>
      <c r="F15" s="89"/>
      <c r="G15" s="89"/>
      <c r="H15" s="89"/>
      <c r="I15" s="89"/>
      <c r="J15" s="89"/>
      <c r="K15" s="89"/>
      <c r="L15" s="89"/>
      <c r="M15" s="89"/>
      <c r="N15" s="89"/>
      <c r="O15" s="89"/>
      <c r="P15" s="89"/>
      <c r="Q15" s="89"/>
      <c r="R15" s="89"/>
      <c r="S15" s="107"/>
      <c r="T15" s="107"/>
      <c r="U15" s="107"/>
      <c r="V15" s="107"/>
      <c r="W15" s="107"/>
      <c r="X15" s="107"/>
      <c r="Y15" s="107"/>
      <c r="Z15" s="157"/>
      <c r="AA15" s="1"/>
    </row>
    <row r="16" spans="1:27" s="1" customFormat="1" ht="18.75">
      <c r="A16" s="40">
        <f>S10+1</f>
        <v>44654</v>
      </c>
      <c r="B16" s="25"/>
      <c r="C16" s="42">
        <f>A16+1</f>
        <v>44655</v>
      </c>
      <c r="D16" s="43"/>
      <c r="E16" s="42">
        <f>C16+1</f>
        <v>44656</v>
      </c>
      <c r="F16" s="43"/>
      <c r="G16" s="42">
        <f>E16+1</f>
        <v>44657</v>
      </c>
      <c r="H16" s="43"/>
      <c r="I16" s="42">
        <f>G16+1</f>
        <v>44658</v>
      </c>
      <c r="J16" s="43"/>
      <c r="K16" s="161">
        <f>I16+1</f>
        <v>44659</v>
      </c>
      <c r="L16" s="162"/>
      <c r="M16" s="163"/>
      <c r="N16" s="163"/>
      <c r="O16" s="163"/>
      <c r="P16" s="163"/>
      <c r="Q16" s="163"/>
      <c r="R16" s="164"/>
      <c r="S16" s="168">
        <f>K16+1</f>
        <v>44660</v>
      </c>
      <c r="T16" s="83"/>
      <c r="U16" s="169"/>
      <c r="V16" s="169"/>
      <c r="W16" s="169"/>
      <c r="X16" s="169"/>
      <c r="Y16" s="169"/>
      <c r="Z16" s="170"/>
    </row>
    <row r="17" spans="1:27" s="1" customFormat="1">
      <c r="A17" s="104"/>
      <c r="B17" s="105"/>
      <c r="C17" s="89"/>
      <c r="D17" s="89"/>
      <c r="E17" s="89"/>
      <c r="F17" s="89"/>
      <c r="G17" s="89"/>
      <c r="H17" s="89"/>
      <c r="I17" s="89"/>
      <c r="J17" s="89"/>
      <c r="K17" s="89"/>
      <c r="L17" s="89"/>
      <c r="M17" s="89"/>
      <c r="N17" s="89"/>
      <c r="O17" s="89"/>
      <c r="P17" s="89"/>
      <c r="Q17" s="89"/>
      <c r="R17" s="89"/>
      <c r="S17" s="155"/>
      <c r="T17" s="105"/>
      <c r="U17" s="105"/>
      <c r="V17" s="105"/>
      <c r="W17" s="105"/>
      <c r="X17" s="105"/>
      <c r="Y17" s="105"/>
      <c r="Z17" s="156"/>
    </row>
    <row r="18" spans="1:27" s="1" customFormat="1">
      <c r="A18" s="104"/>
      <c r="B18" s="105"/>
      <c r="C18" s="89"/>
      <c r="D18" s="89"/>
      <c r="E18" s="89"/>
      <c r="F18" s="89"/>
      <c r="G18" s="89"/>
      <c r="H18" s="89"/>
      <c r="I18" s="89"/>
      <c r="J18" s="89"/>
      <c r="K18" s="89"/>
      <c r="L18" s="89"/>
      <c r="M18" s="89"/>
      <c r="N18" s="89"/>
      <c r="O18" s="89"/>
      <c r="P18" s="89"/>
      <c r="Q18" s="89"/>
      <c r="R18" s="89"/>
      <c r="S18" s="155"/>
      <c r="T18" s="105"/>
      <c r="U18" s="105"/>
      <c r="V18" s="105"/>
      <c r="W18" s="105"/>
      <c r="X18" s="105"/>
      <c r="Y18" s="105"/>
      <c r="Z18" s="156"/>
    </row>
    <row r="19" spans="1:27" s="1" customFormat="1">
      <c r="A19" s="104"/>
      <c r="B19" s="105"/>
      <c r="C19" s="89"/>
      <c r="D19" s="89"/>
      <c r="E19" s="89"/>
      <c r="F19" s="89"/>
      <c r="G19" s="89"/>
      <c r="H19" s="89"/>
      <c r="I19" s="89"/>
      <c r="J19" s="89"/>
      <c r="K19" s="89"/>
      <c r="L19" s="89"/>
      <c r="M19" s="89"/>
      <c r="N19" s="89"/>
      <c r="O19" s="89"/>
      <c r="P19" s="89"/>
      <c r="Q19" s="89"/>
      <c r="R19" s="89"/>
      <c r="S19" s="155"/>
      <c r="T19" s="105"/>
      <c r="U19" s="105"/>
      <c r="V19" s="105"/>
      <c r="W19" s="105"/>
      <c r="X19" s="105"/>
      <c r="Y19" s="105"/>
      <c r="Z19" s="156"/>
    </row>
    <row r="20" spans="1:27" s="1" customFormat="1">
      <c r="A20" s="104"/>
      <c r="B20" s="105"/>
      <c r="C20" s="89"/>
      <c r="D20" s="89"/>
      <c r="E20" s="89"/>
      <c r="F20" s="89"/>
      <c r="G20" s="89"/>
      <c r="H20" s="89"/>
      <c r="I20" s="89"/>
      <c r="J20" s="89"/>
      <c r="K20" s="89"/>
      <c r="L20" s="89"/>
      <c r="M20" s="89"/>
      <c r="N20" s="89"/>
      <c r="O20" s="89"/>
      <c r="P20" s="89"/>
      <c r="Q20" s="89"/>
      <c r="R20" s="89"/>
      <c r="S20" s="155"/>
      <c r="T20" s="105"/>
      <c r="U20" s="105"/>
      <c r="V20" s="105"/>
      <c r="W20" s="105"/>
      <c r="X20" s="105"/>
      <c r="Y20" s="105"/>
      <c r="Z20" s="156"/>
    </row>
    <row r="21" spans="1:27" s="2" customFormat="1" ht="13.15" customHeight="1">
      <c r="A21" s="106"/>
      <c r="B21" s="107"/>
      <c r="C21" s="89"/>
      <c r="D21" s="89"/>
      <c r="E21" s="89"/>
      <c r="F21" s="89"/>
      <c r="G21" s="89"/>
      <c r="H21" s="89"/>
      <c r="I21" s="89"/>
      <c r="J21" s="89"/>
      <c r="K21" s="89"/>
      <c r="L21" s="89"/>
      <c r="M21" s="89"/>
      <c r="N21" s="89"/>
      <c r="O21" s="89"/>
      <c r="P21" s="89"/>
      <c r="Q21" s="89"/>
      <c r="R21" s="89"/>
      <c r="S21" s="107"/>
      <c r="T21" s="107"/>
      <c r="U21" s="107"/>
      <c r="V21" s="107"/>
      <c r="W21" s="107"/>
      <c r="X21" s="107"/>
      <c r="Y21" s="107"/>
      <c r="Z21" s="157"/>
      <c r="AA21" s="1"/>
    </row>
    <row r="22" spans="1:27" s="1" customFormat="1" ht="18.75">
      <c r="A22" s="40">
        <f>S16+1</f>
        <v>44661</v>
      </c>
      <c r="B22" s="25"/>
      <c r="C22" s="42">
        <f>A22+1</f>
        <v>44662</v>
      </c>
      <c r="D22" s="43"/>
      <c r="E22" s="42">
        <f>C22+1</f>
        <v>44663</v>
      </c>
      <c r="F22" s="43"/>
      <c r="G22" s="42">
        <f>E22+1</f>
        <v>44664</v>
      </c>
      <c r="H22" s="43"/>
      <c r="I22" s="42">
        <f>G22+1</f>
        <v>44665</v>
      </c>
      <c r="J22" s="43"/>
      <c r="K22" s="161">
        <f>I22+1</f>
        <v>44666</v>
      </c>
      <c r="L22" s="162"/>
      <c r="M22" s="163"/>
      <c r="N22" s="163"/>
      <c r="O22" s="163"/>
      <c r="P22" s="163"/>
      <c r="Q22" s="163"/>
      <c r="R22" s="164"/>
      <c r="S22" s="168">
        <f>K22+1</f>
        <v>44667</v>
      </c>
      <c r="T22" s="83"/>
      <c r="U22" s="169"/>
      <c r="V22" s="169"/>
      <c r="W22" s="169"/>
      <c r="X22" s="169"/>
      <c r="Y22" s="169"/>
      <c r="Z22" s="170"/>
    </row>
    <row r="23" spans="1:27" s="1" customFormat="1" ht="25.5" customHeight="1">
      <c r="A23" s="104"/>
      <c r="B23" s="105"/>
      <c r="C23" s="178"/>
      <c r="D23" s="179"/>
      <c r="E23" s="89"/>
      <c r="F23" s="89"/>
      <c r="G23" s="89"/>
      <c r="H23" s="89"/>
      <c r="I23" s="89"/>
      <c r="J23" s="89"/>
      <c r="K23" s="89"/>
      <c r="L23" s="89"/>
      <c r="M23" s="89"/>
      <c r="N23" s="89"/>
      <c r="O23" s="89"/>
      <c r="P23" s="89"/>
      <c r="Q23" s="89"/>
      <c r="R23" s="89"/>
      <c r="S23" s="155"/>
      <c r="T23" s="105"/>
      <c r="U23" s="105"/>
      <c r="V23" s="105"/>
      <c r="W23" s="105"/>
      <c r="X23" s="105"/>
      <c r="Y23" s="105"/>
      <c r="Z23" s="156"/>
    </row>
    <row r="24" spans="1:27" s="1" customFormat="1">
      <c r="A24" s="104"/>
      <c r="B24" s="105"/>
      <c r="C24" s="89"/>
      <c r="D24" s="89"/>
      <c r="E24" s="89"/>
      <c r="F24" s="89"/>
      <c r="G24" s="89"/>
      <c r="H24" s="89"/>
      <c r="I24" s="89"/>
      <c r="J24" s="89"/>
      <c r="K24" s="89"/>
      <c r="L24" s="89"/>
      <c r="M24" s="89"/>
      <c r="N24" s="89"/>
      <c r="O24" s="89"/>
      <c r="P24" s="89"/>
      <c r="Q24" s="89"/>
      <c r="R24" s="89"/>
      <c r="S24" s="155"/>
      <c r="T24" s="105"/>
      <c r="U24" s="105"/>
      <c r="V24" s="105"/>
      <c r="W24" s="105"/>
      <c r="X24" s="105"/>
      <c r="Y24" s="105"/>
      <c r="Z24" s="156"/>
    </row>
    <row r="25" spans="1:27" s="1" customFormat="1">
      <c r="A25" s="104"/>
      <c r="B25" s="105"/>
      <c r="C25" s="89"/>
      <c r="D25" s="89"/>
      <c r="E25" s="89"/>
      <c r="F25" s="89"/>
      <c r="G25" s="89"/>
      <c r="H25" s="89"/>
      <c r="I25" s="89"/>
      <c r="J25" s="89"/>
      <c r="K25" s="89"/>
      <c r="L25" s="89"/>
      <c r="M25" s="89"/>
      <c r="N25" s="89"/>
      <c r="O25" s="89"/>
      <c r="P25" s="89"/>
      <c r="Q25" s="89"/>
      <c r="R25" s="89"/>
      <c r="S25" s="155"/>
      <c r="T25" s="105"/>
      <c r="U25" s="105"/>
      <c r="V25" s="105"/>
      <c r="W25" s="105"/>
      <c r="X25" s="105"/>
      <c r="Y25" s="105"/>
      <c r="Z25" s="156"/>
    </row>
    <row r="26" spans="1:27" s="1" customFormat="1">
      <c r="A26" s="104"/>
      <c r="B26" s="105"/>
      <c r="C26" s="89"/>
      <c r="D26" s="89"/>
      <c r="E26" s="89"/>
      <c r="F26" s="89"/>
      <c r="G26" s="89"/>
      <c r="H26" s="89"/>
      <c r="I26" s="89"/>
      <c r="J26" s="89"/>
      <c r="K26" s="89"/>
      <c r="L26" s="89"/>
      <c r="M26" s="89"/>
      <c r="N26" s="89"/>
      <c r="O26" s="89"/>
      <c r="P26" s="89"/>
      <c r="Q26" s="89"/>
      <c r="R26" s="89"/>
      <c r="S26" s="155"/>
      <c r="T26" s="105"/>
      <c r="U26" s="105"/>
      <c r="V26" s="105"/>
      <c r="W26" s="105"/>
      <c r="X26" s="105"/>
      <c r="Y26" s="105"/>
      <c r="Z26" s="156"/>
    </row>
    <row r="27" spans="1:27" s="2" customFormat="1">
      <c r="A27" s="106"/>
      <c r="B27" s="107"/>
      <c r="C27" s="89"/>
      <c r="D27" s="89"/>
      <c r="E27" s="89"/>
      <c r="F27" s="89"/>
      <c r="G27" s="89"/>
      <c r="H27" s="89"/>
      <c r="I27" s="89"/>
      <c r="J27" s="89"/>
      <c r="K27" s="89"/>
      <c r="L27" s="89"/>
      <c r="M27" s="89"/>
      <c r="N27" s="89"/>
      <c r="O27" s="89"/>
      <c r="P27" s="89"/>
      <c r="Q27" s="89"/>
      <c r="R27" s="89"/>
      <c r="S27" s="107"/>
      <c r="T27" s="107"/>
      <c r="U27" s="107"/>
      <c r="V27" s="107"/>
      <c r="W27" s="107"/>
      <c r="X27" s="107"/>
      <c r="Y27" s="107"/>
      <c r="Z27" s="157"/>
      <c r="AA27" s="1"/>
    </row>
    <row r="28" spans="1:27" s="1" customFormat="1" ht="18.75">
      <c r="A28" s="40">
        <f>S22+1</f>
        <v>44668</v>
      </c>
      <c r="B28" s="25"/>
      <c r="C28" s="42">
        <f>A28+1</f>
        <v>44669</v>
      </c>
      <c r="D28" s="43"/>
      <c r="E28" s="42">
        <f>C28+1</f>
        <v>44670</v>
      </c>
      <c r="F28" s="43"/>
      <c r="G28" s="42">
        <f>E28+1</f>
        <v>44671</v>
      </c>
      <c r="H28" s="43"/>
      <c r="I28" s="42">
        <f>G28+1</f>
        <v>44672</v>
      </c>
      <c r="J28" s="43"/>
      <c r="K28" s="161">
        <f>I28+1</f>
        <v>44673</v>
      </c>
      <c r="L28" s="162"/>
      <c r="M28" s="163"/>
      <c r="N28" s="163"/>
      <c r="O28" s="163"/>
      <c r="P28" s="163"/>
      <c r="Q28" s="163"/>
      <c r="R28" s="164"/>
      <c r="S28" s="168">
        <f>K28+1</f>
        <v>44674</v>
      </c>
      <c r="T28" s="83"/>
      <c r="U28" s="169"/>
      <c r="V28" s="169"/>
      <c r="W28" s="169"/>
      <c r="X28" s="169"/>
      <c r="Y28" s="169"/>
      <c r="Z28" s="170"/>
    </row>
    <row r="29" spans="1:27" s="1" customFormat="1" ht="22.5" customHeight="1">
      <c r="A29" s="104"/>
      <c r="B29" s="105"/>
      <c r="C29" s="178"/>
      <c r="D29" s="179"/>
      <c r="E29" s="89"/>
      <c r="F29" s="89"/>
      <c r="G29" s="89"/>
      <c r="H29" s="89"/>
      <c r="I29" s="89"/>
      <c r="J29" s="89"/>
      <c r="K29" s="89"/>
      <c r="L29" s="89"/>
      <c r="M29" s="89"/>
      <c r="N29" s="89"/>
      <c r="O29" s="89"/>
      <c r="P29" s="89"/>
      <c r="Q29" s="89"/>
      <c r="R29" s="89"/>
      <c r="S29" s="155"/>
      <c r="T29" s="105"/>
      <c r="U29" s="105"/>
      <c r="V29" s="105"/>
      <c r="W29" s="105"/>
      <c r="X29" s="105"/>
      <c r="Y29" s="105"/>
      <c r="Z29" s="156"/>
    </row>
    <row r="30" spans="1:27" s="1" customFormat="1">
      <c r="A30" s="104"/>
      <c r="B30" s="105"/>
      <c r="C30" s="89"/>
      <c r="D30" s="89"/>
      <c r="E30" s="89"/>
      <c r="F30" s="89"/>
      <c r="G30" s="89"/>
      <c r="H30" s="89"/>
      <c r="I30" s="89"/>
      <c r="J30" s="89"/>
      <c r="K30" s="89"/>
      <c r="L30" s="89"/>
      <c r="M30" s="89"/>
      <c r="N30" s="89"/>
      <c r="O30" s="89"/>
      <c r="P30" s="89"/>
      <c r="Q30" s="89"/>
      <c r="R30" s="89"/>
      <c r="S30" s="155"/>
      <c r="T30" s="105"/>
      <c r="U30" s="105"/>
      <c r="V30" s="105"/>
      <c r="W30" s="105"/>
      <c r="X30" s="105"/>
      <c r="Y30" s="105"/>
      <c r="Z30" s="156"/>
    </row>
    <row r="31" spans="1:27" s="1" customFormat="1">
      <c r="A31" s="104"/>
      <c r="B31" s="105"/>
      <c r="C31" s="89"/>
      <c r="D31" s="89"/>
      <c r="E31" s="89"/>
      <c r="F31" s="89"/>
      <c r="G31" s="89"/>
      <c r="H31" s="89"/>
      <c r="I31" s="89"/>
      <c r="J31" s="89"/>
      <c r="K31" s="89"/>
      <c r="L31" s="89"/>
      <c r="M31" s="89"/>
      <c r="N31" s="89"/>
      <c r="O31" s="89"/>
      <c r="P31" s="89"/>
      <c r="Q31" s="89"/>
      <c r="R31" s="89"/>
      <c r="S31" s="155"/>
      <c r="T31" s="105"/>
      <c r="U31" s="105"/>
      <c r="V31" s="105"/>
      <c r="W31" s="105"/>
      <c r="X31" s="105"/>
      <c r="Y31" s="105"/>
      <c r="Z31" s="156"/>
    </row>
    <row r="32" spans="1:27" s="1" customFormat="1">
      <c r="A32" s="104"/>
      <c r="B32" s="105"/>
      <c r="C32" s="89"/>
      <c r="D32" s="89"/>
      <c r="E32" s="89"/>
      <c r="F32" s="89"/>
      <c r="G32" s="89"/>
      <c r="H32" s="89"/>
      <c r="I32" s="89"/>
      <c r="J32" s="89"/>
      <c r="K32" s="89"/>
      <c r="L32" s="89"/>
      <c r="M32" s="89"/>
      <c r="N32" s="89"/>
      <c r="O32" s="89"/>
      <c r="P32" s="89"/>
      <c r="Q32" s="89"/>
      <c r="R32" s="89"/>
      <c r="S32" s="155"/>
      <c r="T32" s="105"/>
      <c r="U32" s="105"/>
      <c r="V32" s="105"/>
      <c r="W32" s="105"/>
      <c r="X32" s="105"/>
      <c r="Y32" s="105"/>
      <c r="Z32" s="156"/>
    </row>
    <row r="33" spans="1:27" s="2" customFormat="1">
      <c r="A33" s="106"/>
      <c r="B33" s="107"/>
      <c r="C33" s="89"/>
      <c r="D33" s="89"/>
      <c r="E33" s="89"/>
      <c r="F33" s="89"/>
      <c r="G33" s="89"/>
      <c r="H33" s="89"/>
      <c r="I33" s="89"/>
      <c r="J33" s="89"/>
      <c r="K33" s="89"/>
      <c r="L33" s="89"/>
      <c r="M33" s="89"/>
      <c r="N33" s="89"/>
      <c r="O33" s="89"/>
      <c r="P33" s="89"/>
      <c r="Q33" s="89"/>
      <c r="R33" s="89"/>
      <c r="S33" s="107"/>
      <c r="T33" s="107"/>
      <c r="U33" s="107"/>
      <c r="V33" s="107"/>
      <c r="W33" s="107"/>
      <c r="X33" s="107"/>
      <c r="Y33" s="107"/>
      <c r="Z33" s="157"/>
      <c r="AA33" s="1"/>
    </row>
    <row r="34" spans="1:27" s="1" customFormat="1" ht="18.75">
      <c r="A34" s="40">
        <f>S28+1</f>
        <v>44675</v>
      </c>
      <c r="B34" s="25"/>
      <c r="C34" s="42">
        <f>A34+1</f>
        <v>44676</v>
      </c>
      <c r="D34" s="43"/>
      <c r="E34" s="42">
        <f>C34+1</f>
        <v>44677</v>
      </c>
      <c r="F34" s="43"/>
      <c r="G34" s="42">
        <f>E34+1</f>
        <v>44678</v>
      </c>
      <c r="H34" s="43"/>
      <c r="I34" s="42">
        <f>G34+1</f>
        <v>44679</v>
      </c>
      <c r="J34" s="43"/>
      <c r="K34" s="161">
        <f>I34+1</f>
        <v>44680</v>
      </c>
      <c r="L34" s="162"/>
      <c r="M34" s="163"/>
      <c r="N34" s="163"/>
      <c r="O34" s="163"/>
      <c r="P34" s="163"/>
      <c r="Q34" s="163"/>
      <c r="R34" s="164"/>
      <c r="S34" s="168">
        <f>K34+1</f>
        <v>44681</v>
      </c>
      <c r="T34" s="83"/>
      <c r="U34" s="169"/>
      <c r="V34" s="169"/>
      <c r="W34" s="169"/>
      <c r="X34" s="169"/>
      <c r="Y34" s="169"/>
      <c r="Z34" s="170"/>
    </row>
    <row r="35" spans="1:27" s="1" customFormat="1">
      <c r="A35" s="104"/>
      <c r="B35" s="105"/>
      <c r="C35" s="89"/>
      <c r="D35" s="89"/>
      <c r="E35" s="89"/>
      <c r="F35" s="89"/>
      <c r="G35" s="89"/>
      <c r="H35" s="89"/>
      <c r="I35" s="89"/>
      <c r="J35" s="89"/>
      <c r="K35" s="89"/>
      <c r="L35" s="89"/>
      <c r="M35" s="89"/>
      <c r="N35" s="89"/>
      <c r="O35" s="89"/>
      <c r="P35" s="89"/>
      <c r="Q35" s="89"/>
      <c r="R35" s="89"/>
      <c r="S35" s="155"/>
      <c r="T35" s="105"/>
      <c r="U35" s="105"/>
      <c r="V35" s="105"/>
      <c r="W35" s="105"/>
      <c r="X35" s="105"/>
      <c r="Y35" s="105"/>
      <c r="Z35" s="156"/>
    </row>
    <row r="36" spans="1:27" s="1" customFormat="1">
      <c r="A36" s="104"/>
      <c r="B36" s="105"/>
      <c r="C36" s="89"/>
      <c r="D36" s="89"/>
      <c r="E36" s="89"/>
      <c r="F36" s="89"/>
      <c r="G36" s="89"/>
      <c r="H36" s="89"/>
      <c r="I36" s="89"/>
      <c r="J36" s="89"/>
      <c r="K36" s="89"/>
      <c r="L36" s="89"/>
      <c r="M36" s="89"/>
      <c r="N36" s="89"/>
      <c r="O36" s="89"/>
      <c r="P36" s="89"/>
      <c r="Q36" s="89"/>
      <c r="R36" s="89"/>
      <c r="S36" s="155"/>
      <c r="T36" s="105"/>
      <c r="U36" s="105"/>
      <c r="V36" s="105"/>
      <c r="W36" s="105"/>
      <c r="X36" s="105"/>
      <c r="Y36" s="105"/>
      <c r="Z36" s="156"/>
    </row>
    <row r="37" spans="1:27" s="1" customFormat="1">
      <c r="A37" s="104"/>
      <c r="B37" s="105"/>
      <c r="C37" s="89"/>
      <c r="D37" s="89"/>
      <c r="E37" s="89"/>
      <c r="F37" s="89"/>
      <c r="G37" s="89"/>
      <c r="H37" s="89"/>
      <c r="I37" s="89"/>
      <c r="J37" s="89"/>
      <c r="K37" s="89"/>
      <c r="L37" s="89"/>
      <c r="M37" s="89"/>
      <c r="N37" s="89"/>
      <c r="O37" s="89"/>
      <c r="P37" s="89"/>
      <c r="Q37" s="89"/>
      <c r="R37" s="89"/>
      <c r="S37" s="155"/>
      <c r="T37" s="105"/>
      <c r="U37" s="105"/>
      <c r="V37" s="105"/>
      <c r="W37" s="105"/>
      <c r="X37" s="105"/>
      <c r="Y37" s="105"/>
      <c r="Z37" s="156"/>
    </row>
    <row r="38" spans="1:27" s="1" customFormat="1">
      <c r="A38" s="104"/>
      <c r="B38" s="105"/>
      <c r="C38" s="89"/>
      <c r="D38" s="89"/>
      <c r="E38" s="89"/>
      <c r="F38" s="89"/>
      <c r="G38" s="89"/>
      <c r="H38" s="89"/>
      <c r="I38" s="89"/>
      <c r="J38" s="89"/>
      <c r="K38" s="89"/>
      <c r="L38" s="89"/>
      <c r="M38" s="89"/>
      <c r="N38" s="89"/>
      <c r="O38" s="89"/>
      <c r="P38" s="89"/>
      <c r="Q38" s="89"/>
      <c r="R38" s="89"/>
      <c r="S38" s="155"/>
      <c r="T38" s="105"/>
      <c r="U38" s="105"/>
      <c r="V38" s="105"/>
      <c r="W38" s="105"/>
      <c r="X38" s="105"/>
      <c r="Y38" s="105"/>
      <c r="Z38" s="156"/>
    </row>
    <row r="39" spans="1:27" s="2" customFormat="1">
      <c r="A39" s="106"/>
      <c r="B39" s="107"/>
      <c r="C39" s="89"/>
      <c r="D39" s="89"/>
      <c r="E39" s="89"/>
      <c r="F39" s="89"/>
      <c r="G39" s="89"/>
      <c r="H39" s="89"/>
      <c r="I39" s="89"/>
      <c r="J39" s="89"/>
      <c r="K39" s="89"/>
      <c r="L39" s="89"/>
      <c r="M39" s="89"/>
      <c r="N39" s="89"/>
      <c r="O39" s="89"/>
      <c r="P39" s="89"/>
      <c r="Q39" s="89"/>
      <c r="R39" s="89"/>
      <c r="S39" s="107"/>
      <c r="T39" s="107"/>
      <c r="U39" s="107"/>
      <c r="V39" s="107"/>
      <c r="W39" s="107"/>
      <c r="X39" s="107"/>
      <c r="Y39" s="107"/>
      <c r="Z39" s="157"/>
      <c r="AA39" s="1"/>
    </row>
    <row r="40" spans="1:27" ht="18.75">
      <c r="A40" s="40">
        <f>S34+1</f>
        <v>44682</v>
      </c>
      <c r="B40" s="25"/>
      <c r="C40" s="42">
        <f>A40+1</f>
        <v>44683</v>
      </c>
      <c r="D40" s="43"/>
      <c r="E40" s="47" t="s">
        <v>8</v>
      </c>
      <c r="F40" s="48"/>
      <c r="G40" s="48"/>
      <c r="H40" s="48"/>
      <c r="I40" s="48"/>
      <c r="J40" s="48"/>
      <c r="K40" s="48"/>
      <c r="L40" s="48"/>
      <c r="M40" s="48"/>
      <c r="N40" s="48"/>
      <c r="O40" s="48"/>
      <c r="P40" s="48"/>
      <c r="Q40" s="48"/>
      <c r="R40" s="48"/>
      <c r="S40" s="27"/>
      <c r="T40" s="27"/>
      <c r="U40" s="27"/>
      <c r="V40" s="27"/>
      <c r="W40" s="27"/>
      <c r="X40" s="27"/>
      <c r="Y40" s="27"/>
      <c r="Z40" s="9"/>
    </row>
    <row r="41" spans="1:27">
      <c r="A41" s="104"/>
      <c r="B41" s="105"/>
      <c r="C41" s="90"/>
      <c r="D41" s="91"/>
      <c r="E41" s="28"/>
      <c r="F41" s="6"/>
      <c r="G41" s="6"/>
      <c r="H41" s="6"/>
      <c r="I41" s="6"/>
      <c r="J41" s="6"/>
      <c r="K41" s="6"/>
      <c r="L41" s="6"/>
      <c r="M41" s="6"/>
      <c r="N41" s="6"/>
      <c r="O41" s="6"/>
      <c r="P41" s="6"/>
      <c r="Q41" s="6"/>
      <c r="R41" s="6"/>
      <c r="S41" s="6"/>
      <c r="T41" s="6"/>
      <c r="U41" s="6"/>
      <c r="V41" s="6"/>
      <c r="W41" s="6"/>
      <c r="X41" s="6"/>
      <c r="Y41" s="6"/>
      <c r="Z41" s="8"/>
    </row>
    <row r="42" spans="1:27">
      <c r="A42" s="104"/>
      <c r="B42" s="105"/>
      <c r="C42" s="90"/>
      <c r="D42" s="91"/>
      <c r="E42" s="28"/>
      <c r="F42" s="6"/>
      <c r="G42" s="6"/>
      <c r="H42" s="6"/>
      <c r="I42" s="6"/>
      <c r="J42" s="6"/>
      <c r="K42" s="6"/>
      <c r="L42" s="6"/>
      <c r="M42" s="6"/>
      <c r="N42" s="6"/>
      <c r="O42" s="6"/>
      <c r="P42" s="6"/>
      <c r="Q42" s="6"/>
      <c r="R42" s="6"/>
      <c r="S42" s="6"/>
      <c r="T42" s="6"/>
      <c r="U42" s="6"/>
      <c r="V42" s="6"/>
      <c r="W42" s="6"/>
      <c r="X42" s="6"/>
      <c r="Y42" s="6"/>
      <c r="Z42" s="7"/>
    </row>
    <row r="43" spans="1:27">
      <c r="A43" s="104"/>
      <c r="B43" s="105"/>
      <c r="C43" s="90"/>
      <c r="D43" s="91"/>
      <c r="E43" s="28"/>
      <c r="F43" s="6"/>
      <c r="G43" s="6"/>
      <c r="H43" s="6"/>
      <c r="I43" s="6"/>
      <c r="J43" s="6"/>
      <c r="K43" s="6"/>
      <c r="L43" s="6"/>
      <c r="M43" s="6"/>
      <c r="N43" s="6"/>
      <c r="O43" s="6"/>
      <c r="P43" s="6"/>
      <c r="Q43" s="6"/>
      <c r="R43" s="6"/>
      <c r="S43" s="6"/>
      <c r="T43" s="6"/>
      <c r="U43" s="6"/>
      <c r="V43" s="6"/>
      <c r="W43" s="6"/>
      <c r="X43" s="6"/>
      <c r="Y43" s="6"/>
      <c r="Z43" s="7"/>
    </row>
    <row r="44" spans="1:27">
      <c r="A44" s="104"/>
      <c r="B44" s="105"/>
      <c r="C44" s="90"/>
      <c r="D44" s="91"/>
      <c r="E44" s="28"/>
      <c r="F44" s="6"/>
      <c r="G44" s="6"/>
      <c r="H44" s="6"/>
      <c r="I44" s="6"/>
      <c r="J44" s="6"/>
      <c r="K44" s="122"/>
      <c r="L44" s="122"/>
      <c r="M44" s="122"/>
      <c r="N44" s="122"/>
      <c r="O44" s="122"/>
      <c r="P44" s="122"/>
      <c r="Q44" s="122"/>
      <c r="R44" s="122"/>
      <c r="S44" s="122"/>
      <c r="T44" s="122"/>
      <c r="U44" s="122"/>
      <c r="V44" s="122"/>
      <c r="W44" s="122"/>
      <c r="X44" s="122"/>
      <c r="Y44" s="122"/>
      <c r="Z44" s="123"/>
    </row>
    <row r="45" spans="1:27" s="1" customFormat="1">
      <c r="A45" s="106"/>
      <c r="B45" s="107"/>
      <c r="C45" s="175"/>
      <c r="D45" s="176"/>
      <c r="E45" s="29"/>
      <c r="F45" s="30"/>
      <c r="G45" s="30"/>
      <c r="H45" s="30"/>
      <c r="I45" s="30"/>
      <c r="J45" s="30"/>
      <c r="K45" s="120"/>
      <c r="L45" s="120"/>
      <c r="M45" s="120"/>
      <c r="N45" s="120"/>
      <c r="O45" s="120"/>
      <c r="P45" s="120"/>
      <c r="Q45" s="120"/>
      <c r="R45" s="120"/>
      <c r="S45" s="120"/>
      <c r="T45" s="120"/>
      <c r="U45" s="120"/>
      <c r="V45" s="120"/>
      <c r="W45" s="120"/>
      <c r="X45" s="120"/>
      <c r="Y45" s="120"/>
      <c r="Z45" s="121"/>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K1:Q1"/>
    <mergeCell ref="S1:Y1"/>
    <mergeCell ref="A9:B9"/>
    <mergeCell ref="C9:D9"/>
    <mergeCell ref="E9:F9"/>
    <mergeCell ref="G9:H9"/>
    <mergeCell ref="I9:J9"/>
    <mergeCell ref="K9:R9"/>
    <mergeCell ref="S9:Z9"/>
    <mergeCell ref="A1:J7"/>
  </mergeCells>
  <conditionalFormatting sqref="A10 C10 E10 G10 K10 S10 A16 C16 E16 G16 K16 S16 A22 C22 E22 G22 K22 S22 A28 C28 E28 G28 K28 S28 A34 C34 E34 G34 K34 S34 A40 C40">
    <cfRule type="expression" dxfId="33" priority="3">
      <formula>MONTH(A10)&lt;&gt;MONTH($A$1)</formula>
    </cfRule>
    <cfRule type="expression" dxfId="32" priority="4">
      <formula>OR(WEEKDAY(A10,1)=1,WEEKDAY(A10,1)=7)</formula>
    </cfRule>
  </conditionalFormatting>
  <conditionalFormatting sqref="I10 I16 I22 I28 I34">
    <cfRule type="expression" dxfId="31" priority="1">
      <formula>MONTH(I10)&lt;&gt;MONTH($A$1)</formula>
    </cfRule>
    <cfRule type="expression" dxfId="30" priority="2">
      <formula>OR(WEEKDAY(I10,1)=1,WEEKDAY(I10,1)=7)</formula>
    </cfRule>
  </conditionalFormatting>
  <printOptions horizontalCentere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sheetPr>
    <tabColor theme="9" tint="0.79998168889431442"/>
  </sheetPr>
  <dimension ref="A1:AA45"/>
  <sheetViews>
    <sheetView showGridLines="0" zoomScaleNormal="100" workbookViewId="0">
      <selection activeCell="E18" sqref="E18:F18"/>
    </sheetView>
  </sheetViews>
  <sheetFormatPr baseColWidth="10" defaultColWidth="9.140625" defaultRowHeight="12.75"/>
  <cols>
    <col min="1" max="1" width="4.85546875" customWidth="1"/>
    <col min="2" max="2" width="13.7109375" customWidth="1"/>
    <col min="3" max="3" width="9.42578125" customWidth="1"/>
    <col min="4" max="4" width="17.5703125" customWidth="1"/>
    <col min="5" max="5" width="8.85546875" customWidth="1"/>
    <col min="6" max="6" width="16.5703125" customWidth="1"/>
    <col min="7" max="7" width="9" customWidth="1"/>
    <col min="8" max="8" width="18.7109375" customWidth="1"/>
    <col min="9" max="9" width="10" customWidth="1"/>
    <col min="10" max="10" width="17.42578125" customWidth="1"/>
    <col min="11" max="11" width="6.28515625" customWidth="1"/>
    <col min="12" max="16" width="2.42578125" customWidth="1"/>
    <col min="17" max="17" width="4.140625" customWidth="1"/>
    <col min="18" max="18" width="4.5703125" customWidth="1"/>
    <col min="19" max="25" width="2.42578125" customWidth="1"/>
    <col min="26" max="26" width="1.5703125" customWidth="1"/>
  </cols>
  <sheetData>
    <row r="1" spans="1:27" s="3" customFormat="1" ht="15" customHeight="1">
      <c r="A1" s="159">
        <f>DATE(Configuración!D5,Configuración!D7+4,1)</f>
        <v>44682</v>
      </c>
      <c r="B1" s="159"/>
      <c r="C1" s="159"/>
      <c r="D1" s="159"/>
      <c r="E1" s="159"/>
      <c r="F1" s="159"/>
      <c r="G1" s="159"/>
      <c r="H1" s="159"/>
      <c r="I1" s="159"/>
      <c r="J1" s="159"/>
      <c r="K1" s="158">
        <f>DATE(YEAR(A1),MONTH(A1)-1,1)</f>
        <v>44652</v>
      </c>
      <c r="L1" s="158"/>
      <c r="M1" s="158"/>
      <c r="N1" s="158"/>
      <c r="O1" s="158"/>
      <c r="P1" s="158"/>
      <c r="Q1" s="158"/>
      <c r="S1" s="158">
        <f>DATE(YEAR(A1),MONTH(A1)+1,1)</f>
        <v>44713</v>
      </c>
      <c r="T1" s="158"/>
      <c r="U1" s="158"/>
      <c r="V1" s="158"/>
      <c r="W1" s="158"/>
      <c r="X1" s="158"/>
      <c r="Y1" s="158"/>
    </row>
    <row r="2" spans="1:27" s="3" customFormat="1" ht="11.25" customHeight="1">
      <c r="A2" s="159"/>
      <c r="B2" s="159"/>
      <c r="C2" s="159"/>
      <c r="D2" s="159"/>
      <c r="E2" s="159"/>
      <c r="F2" s="159"/>
      <c r="G2" s="159"/>
      <c r="H2" s="159"/>
      <c r="I2" s="159"/>
      <c r="J2" s="159"/>
      <c r="K2" s="58" t="str">
        <f>INDEX({"Do";"Lu";"Ma";"Mi";"Ju";"Vi";"Sá"},1+MOD(start_day+1-2,7))</f>
        <v>Do</v>
      </c>
      <c r="L2" s="58" t="str">
        <f>INDEX({"Do";"Lu";"Ma";"Mi";"Ju";"Vi";"Sá"},1+MOD(start_day+2-2,7))</f>
        <v>Lu</v>
      </c>
      <c r="M2" s="58" t="str">
        <f>INDEX({"Do";"Lu";"Ma";"Mi";"Ju";"Vi";"Sá"},1+MOD(start_day+3-2,7))</f>
        <v>Ma</v>
      </c>
      <c r="N2" s="58" t="str">
        <f>INDEX({"Do";"Lu";"Ma";"Mi";"Ju";"Vi";"Sá"},1+MOD(start_day+4-2,7))</f>
        <v>Mi</v>
      </c>
      <c r="O2" s="58" t="str">
        <f>INDEX({"Do";"Lu";"Ma";"Mi";"Ju";"Vi";"Sá"},1+MOD(start_day+5-2,7))</f>
        <v>Ju</v>
      </c>
      <c r="P2" s="58" t="str">
        <f>INDEX({"Do";"Lu";"Ma";"Mi";"Ju";"Vi";"Sá"},1+MOD(start_day+6-2,7))</f>
        <v>Vi</v>
      </c>
      <c r="Q2" s="58" t="str">
        <f>INDEX({"Do";"Lu";"Ma";"Mi";"Ju";"Vi";"Sá"},1+MOD(start_day+7-2,7))</f>
        <v>Sá</v>
      </c>
      <c r="R2" s="59"/>
      <c r="S2" s="58" t="str">
        <f>INDEX({"Do";"Lu";"Ma";"Mi";"Ju";"Vi";"Sá"},1+MOD(start_day+1-2,7))</f>
        <v>Do</v>
      </c>
      <c r="T2" s="58" t="str">
        <f>INDEX({"Do";"Lu";"Ma";"Mi";"Ju";"Vi";"Sá"},1+MOD(start_day+2-2,7))</f>
        <v>Lu</v>
      </c>
      <c r="U2" s="58" t="str">
        <f>INDEX({"Do";"Lu";"Ma";"Mi";"Ju";"Vi";"Sá"},1+MOD(start_day+3-2,7))</f>
        <v>Ma</v>
      </c>
      <c r="V2" s="58" t="str">
        <f>INDEX({"Do";"Lu";"Ma";"Mi";"Ju";"Vi";"Sá"},1+MOD(start_day+4-2,7))</f>
        <v>Mi</v>
      </c>
      <c r="W2" s="58" t="str">
        <f>INDEX({"Do";"Lu";"Ma";"Mi";"Ju";"Vi";"Sá"},1+MOD(start_day+5-2,7))</f>
        <v>Ju</v>
      </c>
      <c r="X2" s="58" t="str">
        <f>INDEX({"Do";"Lu";"Ma";"Mi";"Ju";"Vi";"Sá"},1+MOD(start_day+6-2,7))</f>
        <v>Vi</v>
      </c>
      <c r="Y2" s="58" t="str">
        <f>INDEX({"Do";"Lu";"Ma";"Mi";"Ju";"Vi";"Sá"},1+MOD(start_day+7-2,7))</f>
        <v>Sá</v>
      </c>
    </row>
    <row r="3" spans="1:27" s="4" customFormat="1" ht="9" customHeight="1">
      <c r="A3" s="159"/>
      <c r="B3" s="159"/>
      <c r="C3" s="159"/>
      <c r="D3" s="159"/>
      <c r="E3" s="159"/>
      <c r="F3" s="159"/>
      <c r="G3" s="159"/>
      <c r="H3" s="159"/>
      <c r="I3" s="159"/>
      <c r="J3" s="159"/>
      <c r="K3" s="39" t="str">
        <f t="shared" ref="K3:Q8" si="0">IF(MONTH($K$1)&lt;&gt;MONTH($K$1-(WEEKDAY($K$1,1)-(start_day-1))-IF((WEEKDAY($K$1,1)-(start_day-1))&lt;=0,7,0)+(ROW(K3)-ROW($K$3))*7+(COLUMN(K3)-COLUMN($K$3)+1)),"",$K$1-(WEEKDAY($K$1,1)-(start_day-1))-IF((WEEKDAY($K$1,1)-(start_day-1))&lt;=0,7,0)+(ROW(K3)-ROW($K$3))*7+(COLUMN(K3)-COLUMN($K$3)+1))</f>
        <v/>
      </c>
      <c r="L3" s="39" t="str">
        <f t="shared" si="0"/>
        <v/>
      </c>
      <c r="M3" s="39" t="str">
        <f t="shared" si="0"/>
        <v/>
      </c>
      <c r="N3" s="39" t="str">
        <f t="shared" si="0"/>
        <v/>
      </c>
      <c r="O3" s="39" t="str">
        <f t="shared" si="0"/>
        <v/>
      </c>
      <c r="P3" s="39">
        <f t="shared" si="0"/>
        <v>44652</v>
      </c>
      <c r="Q3" s="39">
        <f t="shared" si="0"/>
        <v>44653</v>
      </c>
      <c r="R3" s="3"/>
      <c r="S3" s="39" t="str">
        <f t="shared" ref="S3:Y8" si="1">IF(MONTH($S$1)&lt;&gt;MONTH($S$1-(WEEKDAY($S$1,1)-(start_day-1))-IF((WEEKDAY($S$1,1)-(start_day-1))&lt;=0,7,0)+(ROW(S3)-ROW($S$3))*7+(COLUMN(S3)-COLUMN($S$3)+1)),"",$S$1-(WEEKDAY($S$1,1)-(start_day-1))-IF((WEEKDAY($S$1,1)-(start_day-1))&lt;=0,7,0)+(ROW(S3)-ROW($S$3))*7+(COLUMN(S3)-COLUMN($S$3)+1))</f>
        <v/>
      </c>
      <c r="T3" s="39" t="str">
        <f t="shared" si="1"/>
        <v/>
      </c>
      <c r="U3" s="39" t="str">
        <f t="shared" si="1"/>
        <v/>
      </c>
      <c r="V3" s="39">
        <f t="shared" si="1"/>
        <v>44713</v>
      </c>
      <c r="W3" s="39">
        <f t="shared" si="1"/>
        <v>44714</v>
      </c>
      <c r="X3" s="39">
        <f t="shared" si="1"/>
        <v>44715</v>
      </c>
      <c r="Y3" s="39">
        <f t="shared" si="1"/>
        <v>44716</v>
      </c>
    </row>
    <row r="4" spans="1:27" s="4" customFormat="1" ht="9" customHeight="1">
      <c r="A4" s="159"/>
      <c r="B4" s="159"/>
      <c r="C4" s="159"/>
      <c r="D4" s="159"/>
      <c r="E4" s="159"/>
      <c r="F4" s="159"/>
      <c r="G4" s="159"/>
      <c r="H4" s="159"/>
      <c r="I4" s="159"/>
      <c r="J4" s="159"/>
      <c r="K4" s="39">
        <f t="shared" si="0"/>
        <v>44654</v>
      </c>
      <c r="L4" s="39">
        <f t="shared" si="0"/>
        <v>44655</v>
      </c>
      <c r="M4" s="39">
        <f t="shared" si="0"/>
        <v>44656</v>
      </c>
      <c r="N4" s="39">
        <f t="shared" si="0"/>
        <v>44657</v>
      </c>
      <c r="O4" s="39">
        <f t="shared" si="0"/>
        <v>44658</v>
      </c>
      <c r="P4" s="39">
        <f t="shared" si="0"/>
        <v>44659</v>
      </c>
      <c r="Q4" s="39">
        <f t="shared" si="0"/>
        <v>44660</v>
      </c>
      <c r="R4" s="3"/>
      <c r="S4" s="39">
        <f t="shared" si="1"/>
        <v>44717</v>
      </c>
      <c r="T4" s="39">
        <f t="shared" si="1"/>
        <v>44718</v>
      </c>
      <c r="U4" s="39">
        <f t="shared" si="1"/>
        <v>44719</v>
      </c>
      <c r="V4" s="39">
        <f t="shared" si="1"/>
        <v>44720</v>
      </c>
      <c r="W4" s="39">
        <f t="shared" si="1"/>
        <v>44721</v>
      </c>
      <c r="X4" s="39">
        <f t="shared" si="1"/>
        <v>44722</v>
      </c>
      <c r="Y4" s="39">
        <f t="shared" si="1"/>
        <v>44723</v>
      </c>
    </row>
    <row r="5" spans="1:27" s="4" customFormat="1" ht="9" customHeight="1">
      <c r="A5" s="159"/>
      <c r="B5" s="159"/>
      <c r="C5" s="159"/>
      <c r="D5" s="159"/>
      <c r="E5" s="159"/>
      <c r="F5" s="159"/>
      <c r="G5" s="159"/>
      <c r="H5" s="159"/>
      <c r="I5" s="159"/>
      <c r="J5" s="159"/>
      <c r="K5" s="39">
        <f t="shared" si="0"/>
        <v>44661</v>
      </c>
      <c r="L5" s="39">
        <f t="shared" si="0"/>
        <v>44662</v>
      </c>
      <c r="M5" s="39">
        <f t="shared" si="0"/>
        <v>44663</v>
      </c>
      <c r="N5" s="39">
        <f t="shared" si="0"/>
        <v>44664</v>
      </c>
      <c r="O5" s="39">
        <f t="shared" si="0"/>
        <v>44665</v>
      </c>
      <c r="P5" s="39">
        <f t="shared" si="0"/>
        <v>44666</v>
      </c>
      <c r="Q5" s="39">
        <f t="shared" si="0"/>
        <v>44667</v>
      </c>
      <c r="R5" s="3"/>
      <c r="S5" s="39">
        <f t="shared" si="1"/>
        <v>44724</v>
      </c>
      <c r="T5" s="39">
        <f t="shared" si="1"/>
        <v>44725</v>
      </c>
      <c r="U5" s="39">
        <f t="shared" si="1"/>
        <v>44726</v>
      </c>
      <c r="V5" s="39">
        <f t="shared" si="1"/>
        <v>44727</v>
      </c>
      <c r="W5" s="39">
        <f t="shared" si="1"/>
        <v>44728</v>
      </c>
      <c r="X5" s="39">
        <f t="shared" si="1"/>
        <v>44729</v>
      </c>
      <c r="Y5" s="39">
        <f t="shared" si="1"/>
        <v>44730</v>
      </c>
    </row>
    <row r="6" spans="1:27" s="4" customFormat="1" ht="9" customHeight="1">
      <c r="A6" s="159"/>
      <c r="B6" s="159"/>
      <c r="C6" s="159"/>
      <c r="D6" s="159"/>
      <c r="E6" s="159"/>
      <c r="F6" s="159"/>
      <c r="G6" s="159"/>
      <c r="H6" s="159"/>
      <c r="I6" s="159"/>
      <c r="J6" s="159"/>
      <c r="K6" s="39">
        <f t="shared" si="0"/>
        <v>44668</v>
      </c>
      <c r="L6" s="39">
        <f t="shared" si="0"/>
        <v>44669</v>
      </c>
      <c r="M6" s="39">
        <f t="shared" si="0"/>
        <v>44670</v>
      </c>
      <c r="N6" s="39">
        <f t="shared" si="0"/>
        <v>44671</v>
      </c>
      <c r="O6" s="39">
        <f t="shared" si="0"/>
        <v>44672</v>
      </c>
      <c r="P6" s="39">
        <f t="shared" si="0"/>
        <v>44673</v>
      </c>
      <c r="Q6" s="39">
        <f t="shared" si="0"/>
        <v>44674</v>
      </c>
      <c r="R6" s="3"/>
      <c r="S6" s="39">
        <f t="shared" si="1"/>
        <v>44731</v>
      </c>
      <c r="T6" s="39">
        <f t="shared" si="1"/>
        <v>44732</v>
      </c>
      <c r="U6" s="39">
        <f t="shared" si="1"/>
        <v>44733</v>
      </c>
      <c r="V6" s="39">
        <f t="shared" si="1"/>
        <v>44734</v>
      </c>
      <c r="W6" s="39">
        <f t="shared" si="1"/>
        <v>44735</v>
      </c>
      <c r="X6" s="39">
        <f t="shared" si="1"/>
        <v>44736</v>
      </c>
      <c r="Y6" s="39">
        <f t="shared" si="1"/>
        <v>44737</v>
      </c>
    </row>
    <row r="7" spans="1:27" s="4" customFormat="1" ht="9" customHeight="1">
      <c r="A7" s="159"/>
      <c r="B7" s="159"/>
      <c r="C7" s="159"/>
      <c r="D7" s="159"/>
      <c r="E7" s="159"/>
      <c r="F7" s="159"/>
      <c r="G7" s="159"/>
      <c r="H7" s="159"/>
      <c r="I7" s="159"/>
      <c r="J7" s="159"/>
      <c r="K7" s="39">
        <f t="shared" si="0"/>
        <v>44675</v>
      </c>
      <c r="L7" s="39">
        <f t="shared" si="0"/>
        <v>44676</v>
      </c>
      <c r="M7" s="39">
        <f t="shared" si="0"/>
        <v>44677</v>
      </c>
      <c r="N7" s="39">
        <f t="shared" si="0"/>
        <v>44678</v>
      </c>
      <c r="O7" s="39">
        <f t="shared" si="0"/>
        <v>44679</v>
      </c>
      <c r="P7" s="39">
        <f t="shared" si="0"/>
        <v>44680</v>
      </c>
      <c r="Q7" s="39">
        <f t="shared" si="0"/>
        <v>44681</v>
      </c>
      <c r="R7" s="3"/>
      <c r="S7" s="39">
        <f t="shared" si="1"/>
        <v>44738</v>
      </c>
      <c r="T7" s="39">
        <f t="shared" si="1"/>
        <v>44739</v>
      </c>
      <c r="U7" s="39">
        <f t="shared" si="1"/>
        <v>44740</v>
      </c>
      <c r="V7" s="39">
        <f t="shared" si="1"/>
        <v>44741</v>
      </c>
      <c r="W7" s="39">
        <f t="shared" si="1"/>
        <v>44742</v>
      </c>
      <c r="X7" s="39" t="str">
        <f t="shared" si="1"/>
        <v/>
      </c>
      <c r="Y7" s="39" t="str">
        <f t="shared" si="1"/>
        <v/>
      </c>
    </row>
    <row r="8" spans="1:27" s="5" customFormat="1" ht="24.75" customHeight="1">
      <c r="A8" s="37"/>
      <c r="B8" s="37"/>
      <c r="C8" s="37"/>
      <c r="D8" s="117" t="s">
        <v>11</v>
      </c>
      <c r="E8" s="117"/>
      <c r="F8" s="117"/>
      <c r="G8" s="117"/>
      <c r="H8" s="117"/>
      <c r="I8" s="117"/>
      <c r="J8" s="117"/>
      <c r="K8" s="39" t="str">
        <f t="shared" si="0"/>
        <v/>
      </c>
      <c r="L8" s="39" t="str">
        <f t="shared" si="0"/>
        <v/>
      </c>
      <c r="M8" s="39" t="str">
        <f t="shared" si="0"/>
        <v/>
      </c>
      <c r="N8" s="39" t="str">
        <f t="shared" si="0"/>
        <v/>
      </c>
      <c r="O8" s="39" t="str">
        <f t="shared" si="0"/>
        <v/>
      </c>
      <c r="P8" s="39" t="str">
        <f t="shared" si="0"/>
        <v/>
      </c>
      <c r="Q8" s="39" t="str">
        <f t="shared" si="0"/>
        <v/>
      </c>
      <c r="R8" s="31"/>
      <c r="S8" s="39" t="str">
        <f t="shared" si="1"/>
        <v/>
      </c>
      <c r="T8" s="39" t="str">
        <f t="shared" si="1"/>
        <v/>
      </c>
      <c r="U8" s="39" t="str">
        <f t="shared" si="1"/>
        <v/>
      </c>
      <c r="V8" s="39" t="str">
        <f t="shared" si="1"/>
        <v/>
      </c>
      <c r="W8" s="39" t="str">
        <f t="shared" si="1"/>
        <v/>
      </c>
      <c r="X8" s="39" t="str">
        <f t="shared" si="1"/>
        <v/>
      </c>
      <c r="Y8" s="39" t="str">
        <f t="shared" si="1"/>
        <v/>
      </c>
      <c r="Z8" s="32"/>
    </row>
    <row r="9" spans="1:27" s="1" customFormat="1" ht="21" customHeight="1">
      <c r="A9" s="131">
        <f>A10</f>
        <v>44682</v>
      </c>
      <c r="B9" s="131"/>
      <c r="C9" s="131">
        <f>C10</f>
        <v>44683</v>
      </c>
      <c r="D9" s="131"/>
      <c r="E9" s="131">
        <f>E10</f>
        <v>44684</v>
      </c>
      <c r="F9" s="131"/>
      <c r="G9" s="131">
        <f>G10</f>
        <v>44685</v>
      </c>
      <c r="H9" s="131"/>
      <c r="I9" s="131">
        <f>I10</f>
        <v>44686</v>
      </c>
      <c r="J9" s="131"/>
      <c r="K9" s="131">
        <f>K10</f>
        <v>44687</v>
      </c>
      <c r="L9" s="131"/>
      <c r="M9" s="131"/>
      <c r="N9" s="131"/>
      <c r="O9" s="131"/>
      <c r="P9" s="131"/>
      <c r="Q9" s="131"/>
      <c r="R9" s="131"/>
      <c r="S9" s="131">
        <f>S10</f>
        <v>44688</v>
      </c>
      <c r="T9" s="131"/>
      <c r="U9" s="131"/>
      <c r="V9" s="131"/>
      <c r="W9" s="131"/>
      <c r="X9" s="131"/>
      <c r="Y9" s="131"/>
      <c r="Z9" s="131"/>
    </row>
    <row r="10" spans="1:27" s="1" customFormat="1" ht="18.75">
      <c r="A10" s="44">
        <f>$A$1-(WEEKDAY($A$1,1)-(start_day-1))-IF((WEEKDAY($A$1,1)-(start_day-1))&lt;=0,7,0)+1</f>
        <v>44682</v>
      </c>
      <c r="B10" s="45"/>
      <c r="C10" s="42">
        <f>A10+1</f>
        <v>44683</v>
      </c>
      <c r="D10" s="43"/>
      <c r="E10" s="42">
        <f>C10+1</f>
        <v>44684</v>
      </c>
      <c r="F10" s="43"/>
      <c r="G10" s="42">
        <f>E10+1</f>
        <v>44685</v>
      </c>
      <c r="H10" s="43"/>
      <c r="I10" s="42">
        <f>G10+1</f>
        <v>44686</v>
      </c>
      <c r="J10" s="43"/>
      <c r="K10" s="161">
        <f>I10+1</f>
        <v>44687</v>
      </c>
      <c r="L10" s="162"/>
      <c r="M10" s="163"/>
      <c r="N10" s="163"/>
      <c r="O10" s="163"/>
      <c r="P10" s="163"/>
      <c r="Q10" s="163"/>
      <c r="R10" s="164"/>
      <c r="S10" s="165">
        <f>K10+1</f>
        <v>44688</v>
      </c>
      <c r="T10" s="100"/>
      <c r="U10" s="166"/>
      <c r="V10" s="166"/>
      <c r="W10" s="166"/>
      <c r="X10" s="166"/>
      <c r="Y10" s="166"/>
      <c r="Z10" s="167"/>
    </row>
    <row r="11" spans="1:27" s="1" customFormat="1">
      <c r="A11" s="104"/>
      <c r="B11" s="105"/>
      <c r="C11" s="89"/>
      <c r="D11" s="89"/>
      <c r="E11" s="180"/>
      <c r="F11" s="89"/>
      <c r="G11" s="89"/>
      <c r="H11" s="89"/>
      <c r="I11" s="89"/>
      <c r="J11" s="89"/>
      <c r="K11" s="89"/>
      <c r="L11" s="89"/>
      <c r="M11" s="89"/>
      <c r="N11" s="89"/>
      <c r="O11" s="89"/>
      <c r="P11" s="89"/>
      <c r="Q11" s="89"/>
      <c r="R11" s="89"/>
      <c r="S11" s="155"/>
      <c r="T11" s="105"/>
      <c r="U11" s="105"/>
      <c r="V11" s="105"/>
      <c r="W11" s="105"/>
      <c r="X11" s="105"/>
      <c r="Y11" s="105"/>
      <c r="Z11" s="156"/>
    </row>
    <row r="12" spans="1:27" s="1" customFormat="1">
      <c r="A12" s="104"/>
      <c r="B12" s="105"/>
      <c r="C12" s="89"/>
      <c r="D12" s="89"/>
      <c r="E12" s="180"/>
      <c r="F12" s="89"/>
      <c r="G12" s="89"/>
      <c r="H12" s="89"/>
      <c r="I12" s="89"/>
      <c r="J12" s="89"/>
      <c r="K12" s="89"/>
      <c r="L12" s="89"/>
      <c r="M12" s="89"/>
      <c r="N12" s="89"/>
      <c r="O12" s="89"/>
      <c r="P12" s="89"/>
      <c r="Q12" s="89"/>
      <c r="R12" s="89"/>
      <c r="S12" s="155"/>
      <c r="T12" s="105"/>
      <c r="U12" s="105"/>
      <c r="V12" s="105"/>
      <c r="W12" s="105"/>
      <c r="X12" s="105"/>
      <c r="Y12" s="105"/>
      <c r="Z12" s="156"/>
    </row>
    <row r="13" spans="1:27" s="1" customFormat="1">
      <c r="A13" s="104"/>
      <c r="B13" s="105"/>
      <c r="C13" s="89"/>
      <c r="D13" s="89"/>
      <c r="E13" s="180"/>
      <c r="F13" s="89"/>
      <c r="G13" s="89"/>
      <c r="H13" s="89"/>
      <c r="I13" s="89"/>
      <c r="J13" s="89"/>
      <c r="K13" s="89"/>
      <c r="L13" s="89"/>
      <c r="M13" s="89"/>
      <c r="N13" s="89"/>
      <c r="O13" s="89"/>
      <c r="P13" s="89"/>
      <c r="Q13" s="89"/>
      <c r="R13" s="89"/>
      <c r="S13" s="155"/>
      <c r="T13" s="105"/>
      <c r="U13" s="105"/>
      <c r="V13" s="105"/>
      <c r="W13" s="105"/>
      <c r="X13" s="105"/>
      <c r="Y13" s="105"/>
      <c r="Z13" s="156"/>
    </row>
    <row r="14" spans="1:27" s="1" customFormat="1">
      <c r="A14" s="104"/>
      <c r="B14" s="105"/>
      <c r="C14" s="89"/>
      <c r="D14" s="89"/>
      <c r="E14" s="180"/>
      <c r="F14" s="89"/>
      <c r="G14" s="89"/>
      <c r="H14" s="89"/>
      <c r="I14" s="89"/>
      <c r="J14" s="89"/>
      <c r="K14" s="89"/>
      <c r="L14" s="89"/>
      <c r="M14" s="89"/>
      <c r="N14" s="89"/>
      <c r="O14" s="89"/>
      <c r="P14" s="89"/>
      <c r="Q14" s="89"/>
      <c r="R14" s="89"/>
      <c r="S14" s="155"/>
      <c r="T14" s="105"/>
      <c r="U14" s="105"/>
      <c r="V14" s="105"/>
      <c r="W14" s="105"/>
      <c r="X14" s="105"/>
      <c r="Y14" s="105"/>
      <c r="Z14" s="156"/>
    </row>
    <row r="15" spans="1:27" s="2" customFormat="1" ht="13.15" customHeight="1">
      <c r="A15" s="106"/>
      <c r="B15" s="107"/>
      <c r="C15" s="89"/>
      <c r="D15" s="89"/>
      <c r="E15" s="180"/>
      <c r="F15" s="89"/>
      <c r="G15" s="89"/>
      <c r="H15" s="89"/>
      <c r="I15" s="89"/>
      <c r="J15" s="89"/>
      <c r="K15" s="89"/>
      <c r="L15" s="89"/>
      <c r="M15" s="89"/>
      <c r="N15" s="89"/>
      <c r="O15" s="89"/>
      <c r="P15" s="89"/>
      <c r="Q15" s="89"/>
      <c r="R15" s="89"/>
      <c r="S15" s="107"/>
      <c r="T15" s="107"/>
      <c r="U15" s="107"/>
      <c r="V15" s="107"/>
      <c r="W15" s="107"/>
      <c r="X15" s="107"/>
      <c r="Y15" s="107"/>
      <c r="Z15" s="157"/>
      <c r="AA15" s="1"/>
    </row>
    <row r="16" spans="1:27" s="1" customFormat="1" ht="18.75">
      <c r="A16" s="40">
        <f>S10+1</f>
        <v>44689</v>
      </c>
      <c r="B16" s="25"/>
      <c r="C16" s="42">
        <f>A16+1</f>
        <v>44690</v>
      </c>
      <c r="D16" s="43"/>
      <c r="E16" s="42">
        <f>C16+1</f>
        <v>44691</v>
      </c>
      <c r="F16" s="43"/>
      <c r="G16" s="42">
        <f>E16+1</f>
        <v>44692</v>
      </c>
      <c r="H16" s="43"/>
      <c r="I16" s="42">
        <f>G16+1</f>
        <v>44693</v>
      </c>
      <c r="J16" s="43"/>
      <c r="K16" s="161">
        <f>I16+1</f>
        <v>44694</v>
      </c>
      <c r="L16" s="162"/>
      <c r="M16" s="163"/>
      <c r="N16" s="163"/>
      <c r="O16" s="163"/>
      <c r="P16" s="163"/>
      <c r="Q16" s="163"/>
      <c r="R16" s="164"/>
      <c r="S16" s="168">
        <f>K16+1</f>
        <v>44695</v>
      </c>
      <c r="T16" s="83"/>
      <c r="U16" s="169"/>
      <c r="V16" s="169"/>
      <c r="W16" s="169"/>
      <c r="X16" s="169"/>
      <c r="Y16" s="169"/>
      <c r="Z16" s="170"/>
    </row>
    <row r="17" spans="1:27" s="1" customFormat="1">
      <c r="A17" s="104"/>
      <c r="B17" s="105"/>
      <c r="C17" s="89"/>
      <c r="D17" s="89"/>
      <c r="E17" s="180"/>
      <c r="F17" s="89"/>
      <c r="G17" s="89"/>
      <c r="H17" s="89"/>
      <c r="I17" s="89"/>
      <c r="J17" s="89"/>
      <c r="K17" s="89"/>
      <c r="L17" s="89"/>
      <c r="M17" s="89"/>
      <c r="N17" s="89"/>
      <c r="O17" s="89"/>
      <c r="P17" s="89"/>
      <c r="Q17" s="89"/>
      <c r="R17" s="89"/>
      <c r="S17" s="155"/>
      <c r="T17" s="105"/>
      <c r="U17" s="105"/>
      <c r="V17" s="105"/>
      <c r="W17" s="105"/>
      <c r="X17" s="105"/>
      <c r="Y17" s="105"/>
      <c r="Z17" s="156"/>
    </row>
    <row r="18" spans="1:27" s="1" customFormat="1">
      <c r="A18" s="104"/>
      <c r="B18" s="105"/>
      <c r="C18" s="89"/>
      <c r="D18" s="89"/>
      <c r="E18" s="180"/>
      <c r="F18" s="89"/>
      <c r="G18" s="89"/>
      <c r="H18" s="89"/>
      <c r="I18" s="89"/>
      <c r="J18" s="89"/>
      <c r="K18" s="89"/>
      <c r="L18" s="89"/>
      <c r="M18" s="89"/>
      <c r="N18" s="89"/>
      <c r="O18" s="89"/>
      <c r="P18" s="89"/>
      <c r="Q18" s="89"/>
      <c r="R18" s="89"/>
      <c r="S18" s="155"/>
      <c r="T18" s="105"/>
      <c r="U18" s="105"/>
      <c r="V18" s="105"/>
      <c r="W18" s="105"/>
      <c r="X18" s="105"/>
      <c r="Y18" s="105"/>
      <c r="Z18" s="156"/>
    </row>
    <row r="19" spans="1:27" s="1" customFormat="1">
      <c r="A19" s="104"/>
      <c r="B19" s="105"/>
      <c r="C19" s="89"/>
      <c r="D19" s="89"/>
      <c r="E19" s="180"/>
      <c r="F19" s="89"/>
      <c r="G19" s="89"/>
      <c r="H19" s="89"/>
      <c r="I19" s="89"/>
      <c r="J19" s="89"/>
      <c r="K19" s="89"/>
      <c r="L19" s="89"/>
      <c r="M19" s="89"/>
      <c r="N19" s="89"/>
      <c r="O19" s="89"/>
      <c r="P19" s="89"/>
      <c r="Q19" s="89"/>
      <c r="R19" s="89"/>
      <c r="S19" s="155"/>
      <c r="T19" s="105"/>
      <c r="U19" s="105"/>
      <c r="V19" s="105"/>
      <c r="W19" s="105"/>
      <c r="X19" s="105"/>
      <c r="Y19" s="105"/>
      <c r="Z19" s="156"/>
    </row>
    <row r="20" spans="1:27" s="1" customFormat="1">
      <c r="A20" s="104"/>
      <c r="B20" s="105"/>
      <c r="C20" s="89"/>
      <c r="D20" s="89"/>
      <c r="E20" s="180"/>
      <c r="F20" s="89"/>
      <c r="G20" s="89"/>
      <c r="H20" s="89"/>
      <c r="I20" s="89"/>
      <c r="J20" s="89"/>
      <c r="K20" s="89"/>
      <c r="L20" s="89"/>
      <c r="M20" s="89"/>
      <c r="N20" s="89"/>
      <c r="O20" s="89"/>
      <c r="P20" s="89"/>
      <c r="Q20" s="89"/>
      <c r="R20" s="89"/>
      <c r="S20" s="155"/>
      <c r="T20" s="105"/>
      <c r="U20" s="105"/>
      <c r="V20" s="105"/>
      <c r="W20" s="105"/>
      <c r="X20" s="105"/>
      <c r="Y20" s="105"/>
      <c r="Z20" s="156"/>
    </row>
    <row r="21" spans="1:27" s="2" customFormat="1" ht="13.15" customHeight="1">
      <c r="A21" s="106"/>
      <c r="B21" s="107"/>
      <c r="C21" s="89"/>
      <c r="D21" s="89"/>
      <c r="E21" s="180"/>
      <c r="F21" s="89"/>
      <c r="G21" s="89"/>
      <c r="H21" s="89"/>
      <c r="I21" s="89"/>
      <c r="J21" s="89"/>
      <c r="K21" s="89"/>
      <c r="L21" s="89"/>
      <c r="M21" s="89"/>
      <c r="N21" s="89"/>
      <c r="O21" s="89"/>
      <c r="P21" s="89"/>
      <c r="Q21" s="89"/>
      <c r="R21" s="89"/>
      <c r="S21" s="107"/>
      <c r="T21" s="107"/>
      <c r="U21" s="107"/>
      <c r="V21" s="107"/>
      <c r="W21" s="107"/>
      <c r="X21" s="107"/>
      <c r="Y21" s="107"/>
      <c r="Z21" s="157"/>
      <c r="AA21" s="1"/>
    </row>
    <row r="22" spans="1:27" s="1" customFormat="1" ht="18.75">
      <c r="A22" s="40">
        <f>S16+1</f>
        <v>44696</v>
      </c>
      <c r="B22" s="25"/>
      <c r="C22" s="42">
        <f>A22+1</f>
        <v>44697</v>
      </c>
      <c r="D22" s="43"/>
      <c r="E22" s="42">
        <f>C22+1</f>
        <v>44698</v>
      </c>
      <c r="F22" s="43"/>
      <c r="G22" s="42">
        <f>E22+1</f>
        <v>44699</v>
      </c>
      <c r="H22" s="43"/>
      <c r="I22" s="42">
        <f>G22+1</f>
        <v>44700</v>
      </c>
      <c r="J22" s="43"/>
      <c r="K22" s="161">
        <f>I22+1</f>
        <v>44701</v>
      </c>
      <c r="L22" s="162"/>
      <c r="M22" s="163"/>
      <c r="N22" s="163"/>
      <c r="O22" s="163"/>
      <c r="P22" s="163"/>
      <c r="Q22" s="163"/>
      <c r="R22" s="164"/>
      <c r="S22" s="168">
        <f>K22+1</f>
        <v>44702</v>
      </c>
      <c r="T22" s="83"/>
      <c r="U22" s="169"/>
      <c r="V22" s="169"/>
      <c r="W22" s="169"/>
      <c r="X22" s="169"/>
      <c r="Y22" s="169"/>
      <c r="Z22" s="170"/>
    </row>
    <row r="23" spans="1:27" s="1" customFormat="1" ht="18.75" customHeight="1">
      <c r="A23" s="104"/>
      <c r="B23" s="105"/>
      <c r="C23" s="178"/>
      <c r="D23" s="179"/>
      <c r="E23" s="180"/>
      <c r="F23" s="89"/>
      <c r="G23" s="89"/>
      <c r="H23" s="89"/>
      <c r="I23" s="89"/>
      <c r="J23" s="89"/>
      <c r="K23" s="89"/>
      <c r="L23" s="89"/>
      <c r="M23" s="89"/>
      <c r="N23" s="89"/>
      <c r="O23" s="89"/>
      <c r="P23" s="89"/>
      <c r="Q23" s="89"/>
      <c r="R23" s="89"/>
      <c r="S23" s="155"/>
      <c r="T23" s="105"/>
      <c r="U23" s="105"/>
      <c r="V23" s="105"/>
      <c r="W23" s="105"/>
      <c r="X23" s="105"/>
      <c r="Y23" s="105"/>
      <c r="Z23" s="156"/>
    </row>
    <row r="24" spans="1:27" s="1" customFormat="1">
      <c r="A24" s="104"/>
      <c r="B24" s="105"/>
      <c r="C24" s="89"/>
      <c r="D24" s="89"/>
      <c r="E24" s="180"/>
      <c r="F24" s="89"/>
      <c r="G24" s="89"/>
      <c r="H24" s="89"/>
      <c r="I24" s="89"/>
      <c r="J24" s="89"/>
      <c r="K24" s="89"/>
      <c r="L24" s="89"/>
      <c r="M24" s="89"/>
      <c r="N24" s="89"/>
      <c r="O24" s="89"/>
      <c r="P24" s="89"/>
      <c r="Q24" s="89"/>
      <c r="R24" s="89"/>
      <c r="S24" s="155"/>
      <c r="T24" s="105"/>
      <c r="U24" s="105"/>
      <c r="V24" s="105"/>
      <c r="W24" s="105"/>
      <c r="X24" s="105"/>
      <c r="Y24" s="105"/>
      <c r="Z24" s="156"/>
    </row>
    <row r="25" spans="1:27" s="1" customFormat="1">
      <c r="A25" s="104"/>
      <c r="B25" s="105"/>
      <c r="C25" s="89"/>
      <c r="D25" s="89"/>
      <c r="E25" s="180"/>
      <c r="F25" s="89"/>
      <c r="G25" s="89"/>
      <c r="H25" s="89"/>
      <c r="I25" s="89"/>
      <c r="J25" s="89"/>
      <c r="K25" s="89"/>
      <c r="L25" s="89"/>
      <c r="M25" s="89"/>
      <c r="N25" s="89"/>
      <c r="O25" s="89"/>
      <c r="P25" s="89"/>
      <c r="Q25" s="89"/>
      <c r="R25" s="89"/>
      <c r="S25" s="155"/>
      <c r="T25" s="105"/>
      <c r="U25" s="105"/>
      <c r="V25" s="105"/>
      <c r="W25" s="105"/>
      <c r="X25" s="105"/>
      <c r="Y25" s="105"/>
      <c r="Z25" s="156"/>
    </row>
    <row r="26" spans="1:27" s="1" customFormat="1">
      <c r="A26" s="104"/>
      <c r="B26" s="105"/>
      <c r="C26" s="89"/>
      <c r="D26" s="89"/>
      <c r="E26" s="180"/>
      <c r="F26" s="89"/>
      <c r="G26" s="89"/>
      <c r="H26" s="89"/>
      <c r="I26" s="89"/>
      <c r="J26" s="89"/>
      <c r="K26" s="89"/>
      <c r="L26" s="89"/>
      <c r="M26" s="89"/>
      <c r="N26" s="89"/>
      <c r="O26" s="89"/>
      <c r="P26" s="89"/>
      <c r="Q26" s="89"/>
      <c r="R26" s="89"/>
      <c r="S26" s="155"/>
      <c r="T26" s="105"/>
      <c r="U26" s="105"/>
      <c r="V26" s="105"/>
      <c r="W26" s="105"/>
      <c r="X26" s="105"/>
      <c r="Y26" s="105"/>
      <c r="Z26" s="156"/>
    </row>
    <row r="27" spans="1:27" s="2" customFormat="1">
      <c r="A27" s="106"/>
      <c r="B27" s="107"/>
      <c r="C27" s="89"/>
      <c r="D27" s="89"/>
      <c r="E27" s="180"/>
      <c r="F27" s="89"/>
      <c r="G27" s="89"/>
      <c r="H27" s="89"/>
      <c r="I27" s="89"/>
      <c r="J27" s="89"/>
      <c r="K27" s="89"/>
      <c r="L27" s="89"/>
      <c r="M27" s="89"/>
      <c r="N27" s="89"/>
      <c r="O27" s="89"/>
      <c r="P27" s="89"/>
      <c r="Q27" s="89"/>
      <c r="R27" s="89"/>
      <c r="S27" s="107"/>
      <c r="T27" s="107"/>
      <c r="U27" s="107"/>
      <c r="V27" s="107"/>
      <c r="W27" s="107"/>
      <c r="X27" s="107"/>
      <c r="Y27" s="107"/>
      <c r="Z27" s="157"/>
      <c r="AA27" s="1"/>
    </row>
    <row r="28" spans="1:27" s="1" customFormat="1" ht="18.75">
      <c r="A28" s="40">
        <f>S22+1</f>
        <v>44703</v>
      </c>
      <c r="B28" s="25"/>
      <c r="C28" s="42">
        <f>A28+1</f>
        <v>44704</v>
      </c>
      <c r="D28" s="43"/>
      <c r="E28" s="42">
        <f>C28+1</f>
        <v>44705</v>
      </c>
      <c r="F28" s="43"/>
      <c r="G28" s="42">
        <f>E28+1</f>
        <v>44706</v>
      </c>
      <c r="H28" s="43"/>
      <c r="I28" s="42">
        <f>G28+1</f>
        <v>44707</v>
      </c>
      <c r="J28" s="43"/>
      <c r="K28" s="161">
        <f>I28+1</f>
        <v>44708</v>
      </c>
      <c r="L28" s="162"/>
      <c r="M28" s="163"/>
      <c r="N28" s="163"/>
      <c r="O28" s="163"/>
      <c r="P28" s="163"/>
      <c r="Q28" s="163"/>
      <c r="R28" s="164"/>
      <c r="S28" s="168">
        <f>K28+1</f>
        <v>44709</v>
      </c>
      <c r="T28" s="83"/>
      <c r="U28" s="169"/>
      <c r="V28" s="169"/>
      <c r="W28" s="169"/>
      <c r="X28" s="169"/>
      <c r="Y28" s="169"/>
      <c r="Z28" s="170"/>
    </row>
    <row r="29" spans="1:27" s="1" customFormat="1">
      <c r="A29" s="104"/>
      <c r="B29" s="105"/>
      <c r="C29" s="89"/>
      <c r="D29" s="89"/>
      <c r="E29" s="180"/>
      <c r="F29" s="89"/>
      <c r="G29" s="89"/>
      <c r="H29" s="89"/>
      <c r="I29" s="89"/>
      <c r="J29" s="89"/>
      <c r="K29" s="89"/>
      <c r="L29" s="89"/>
      <c r="M29" s="89"/>
      <c r="N29" s="89"/>
      <c r="O29" s="89"/>
      <c r="P29" s="89"/>
      <c r="Q29" s="89"/>
      <c r="R29" s="89"/>
      <c r="S29" s="155"/>
      <c r="T29" s="105"/>
      <c r="U29" s="105"/>
      <c r="V29" s="105"/>
      <c r="W29" s="105"/>
      <c r="X29" s="105"/>
      <c r="Y29" s="105"/>
      <c r="Z29" s="156"/>
    </row>
    <row r="30" spans="1:27" s="1" customFormat="1">
      <c r="A30" s="104"/>
      <c r="B30" s="105"/>
      <c r="C30" s="89"/>
      <c r="D30" s="89"/>
      <c r="E30" s="180"/>
      <c r="F30" s="89"/>
      <c r="G30" s="89"/>
      <c r="H30" s="89"/>
      <c r="I30" s="89"/>
      <c r="J30" s="89"/>
      <c r="K30" s="89"/>
      <c r="L30" s="89"/>
      <c r="M30" s="89"/>
      <c r="N30" s="89"/>
      <c r="O30" s="89"/>
      <c r="P30" s="89"/>
      <c r="Q30" s="89"/>
      <c r="R30" s="89"/>
      <c r="S30" s="155"/>
      <c r="T30" s="105"/>
      <c r="U30" s="105"/>
      <c r="V30" s="105"/>
      <c r="W30" s="105"/>
      <c r="X30" s="105"/>
      <c r="Y30" s="105"/>
      <c r="Z30" s="156"/>
    </row>
    <row r="31" spans="1:27" s="1" customFormat="1">
      <c r="A31" s="104"/>
      <c r="B31" s="105"/>
      <c r="C31" s="89"/>
      <c r="D31" s="89"/>
      <c r="E31" s="180"/>
      <c r="F31" s="89"/>
      <c r="G31" s="89"/>
      <c r="H31" s="89"/>
      <c r="I31" s="89"/>
      <c r="J31" s="89"/>
      <c r="K31" s="89"/>
      <c r="L31" s="89"/>
      <c r="M31" s="89"/>
      <c r="N31" s="89"/>
      <c r="O31" s="89"/>
      <c r="P31" s="89"/>
      <c r="Q31" s="89"/>
      <c r="R31" s="89"/>
      <c r="S31" s="155"/>
      <c r="T31" s="105"/>
      <c r="U31" s="105"/>
      <c r="V31" s="105"/>
      <c r="W31" s="105"/>
      <c r="X31" s="105"/>
      <c r="Y31" s="105"/>
      <c r="Z31" s="156"/>
    </row>
    <row r="32" spans="1:27" s="1" customFormat="1">
      <c r="A32" s="104"/>
      <c r="B32" s="105"/>
      <c r="C32" s="89"/>
      <c r="D32" s="89"/>
      <c r="E32" s="180"/>
      <c r="F32" s="89"/>
      <c r="G32" s="89"/>
      <c r="H32" s="89"/>
      <c r="I32" s="89"/>
      <c r="J32" s="89"/>
      <c r="K32" s="89"/>
      <c r="L32" s="89"/>
      <c r="M32" s="89"/>
      <c r="N32" s="89"/>
      <c r="O32" s="89"/>
      <c r="P32" s="89"/>
      <c r="Q32" s="89"/>
      <c r="R32" s="89"/>
      <c r="S32" s="155"/>
      <c r="T32" s="105"/>
      <c r="U32" s="105"/>
      <c r="V32" s="105"/>
      <c r="W32" s="105"/>
      <c r="X32" s="105"/>
      <c r="Y32" s="105"/>
      <c r="Z32" s="156"/>
    </row>
    <row r="33" spans="1:27" s="2" customFormat="1">
      <c r="A33" s="106"/>
      <c r="B33" s="107"/>
      <c r="C33" s="89"/>
      <c r="D33" s="89"/>
      <c r="E33" s="180"/>
      <c r="F33" s="89"/>
      <c r="G33" s="89"/>
      <c r="H33" s="89"/>
      <c r="I33" s="89"/>
      <c r="J33" s="89"/>
      <c r="K33" s="89"/>
      <c r="L33" s="89"/>
      <c r="M33" s="89"/>
      <c r="N33" s="89"/>
      <c r="O33" s="89"/>
      <c r="P33" s="89"/>
      <c r="Q33" s="89"/>
      <c r="R33" s="89"/>
      <c r="S33" s="107"/>
      <c r="T33" s="107"/>
      <c r="U33" s="107"/>
      <c r="V33" s="107"/>
      <c r="W33" s="107"/>
      <c r="X33" s="107"/>
      <c r="Y33" s="107"/>
      <c r="Z33" s="157"/>
      <c r="AA33" s="1"/>
    </row>
    <row r="34" spans="1:27" s="1" customFormat="1" ht="18.75">
      <c r="A34" s="40">
        <f>S28+1</f>
        <v>44710</v>
      </c>
      <c r="B34" s="25"/>
      <c r="C34" s="42">
        <f>A34+1</f>
        <v>44711</v>
      </c>
      <c r="D34" s="43"/>
      <c r="E34" s="42">
        <f>C34+1</f>
        <v>44712</v>
      </c>
      <c r="F34" s="43"/>
      <c r="G34" s="42">
        <f>E34+1</f>
        <v>44713</v>
      </c>
      <c r="H34" s="43"/>
      <c r="I34" s="42">
        <f>G34+1</f>
        <v>44714</v>
      </c>
      <c r="J34" s="43"/>
      <c r="K34" s="161">
        <f>I34+1</f>
        <v>44715</v>
      </c>
      <c r="L34" s="162"/>
      <c r="M34" s="163"/>
      <c r="N34" s="163"/>
      <c r="O34" s="163"/>
      <c r="P34" s="163"/>
      <c r="Q34" s="163"/>
      <c r="R34" s="164"/>
      <c r="S34" s="168">
        <f>K34+1</f>
        <v>44716</v>
      </c>
      <c r="T34" s="83"/>
      <c r="U34" s="169"/>
      <c r="V34" s="169"/>
      <c r="W34" s="169"/>
      <c r="X34" s="169"/>
      <c r="Y34" s="169"/>
      <c r="Z34" s="170"/>
    </row>
    <row r="35" spans="1:27" s="1" customFormat="1">
      <c r="A35" s="104"/>
      <c r="B35" s="105"/>
      <c r="C35" s="89"/>
      <c r="D35" s="89"/>
      <c r="E35" s="180"/>
      <c r="F35" s="89"/>
      <c r="G35" s="89"/>
      <c r="H35" s="89"/>
      <c r="I35" s="89"/>
      <c r="J35" s="89"/>
      <c r="K35" s="89"/>
      <c r="L35" s="89"/>
      <c r="M35" s="89"/>
      <c r="N35" s="89"/>
      <c r="O35" s="89"/>
      <c r="P35" s="89"/>
      <c r="Q35" s="89"/>
      <c r="R35" s="89"/>
      <c r="S35" s="155"/>
      <c r="T35" s="105"/>
      <c r="U35" s="105"/>
      <c r="V35" s="105"/>
      <c r="W35" s="105"/>
      <c r="X35" s="105"/>
      <c r="Y35" s="105"/>
      <c r="Z35" s="156"/>
    </row>
    <row r="36" spans="1:27" s="1" customFormat="1">
      <c r="A36" s="104"/>
      <c r="B36" s="105"/>
      <c r="C36" s="89"/>
      <c r="D36" s="89"/>
      <c r="E36" s="180"/>
      <c r="F36" s="89"/>
      <c r="G36" s="89"/>
      <c r="H36" s="89"/>
      <c r="I36" s="89"/>
      <c r="J36" s="89"/>
      <c r="K36" s="89"/>
      <c r="L36" s="89"/>
      <c r="M36" s="89"/>
      <c r="N36" s="89"/>
      <c r="O36" s="89"/>
      <c r="P36" s="89"/>
      <c r="Q36" s="89"/>
      <c r="R36" s="89"/>
      <c r="S36" s="155"/>
      <c r="T36" s="105"/>
      <c r="U36" s="105"/>
      <c r="V36" s="105"/>
      <c r="W36" s="105"/>
      <c r="X36" s="105"/>
      <c r="Y36" s="105"/>
      <c r="Z36" s="156"/>
    </row>
    <row r="37" spans="1:27" s="1" customFormat="1">
      <c r="A37" s="104"/>
      <c r="B37" s="105"/>
      <c r="C37" s="89"/>
      <c r="D37" s="89"/>
      <c r="E37" s="180"/>
      <c r="F37" s="89"/>
      <c r="G37" s="89"/>
      <c r="H37" s="89"/>
      <c r="I37" s="89"/>
      <c r="J37" s="89"/>
      <c r="K37" s="89"/>
      <c r="L37" s="89"/>
      <c r="M37" s="89"/>
      <c r="N37" s="89"/>
      <c r="O37" s="89"/>
      <c r="P37" s="89"/>
      <c r="Q37" s="89"/>
      <c r="R37" s="89"/>
      <c r="S37" s="155"/>
      <c r="T37" s="105"/>
      <c r="U37" s="105"/>
      <c r="V37" s="105"/>
      <c r="W37" s="105"/>
      <c r="X37" s="105"/>
      <c r="Y37" s="105"/>
      <c r="Z37" s="156"/>
    </row>
    <row r="38" spans="1:27" s="1" customFormat="1">
      <c r="A38" s="104"/>
      <c r="B38" s="105"/>
      <c r="C38" s="89"/>
      <c r="D38" s="89"/>
      <c r="E38" s="180"/>
      <c r="F38" s="89"/>
      <c r="G38" s="89"/>
      <c r="H38" s="89"/>
      <c r="I38" s="89"/>
      <c r="J38" s="89"/>
      <c r="K38" s="89"/>
      <c r="L38" s="89"/>
      <c r="M38" s="89"/>
      <c r="N38" s="89"/>
      <c r="O38" s="89"/>
      <c r="P38" s="89"/>
      <c r="Q38" s="89"/>
      <c r="R38" s="89"/>
      <c r="S38" s="155"/>
      <c r="T38" s="105"/>
      <c r="U38" s="105"/>
      <c r="V38" s="105"/>
      <c r="W38" s="105"/>
      <c r="X38" s="105"/>
      <c r="Y38" s="105"/>
      <c r="Z38" s="156"/>
    </row>
    <row r="39" spans="1:27" s="2" customFormat="1">
      <c r="A39" s="106"/>
      <c r="B39" s="107"/>
      <c r="C39" s="89"/>
      <c r="D39" s="89"/>
      <c r="E39" s="180"/>
      <c r="F39" s="89"/>
      <c r="G39" s="89"/>
      <c r="H39" s="89"/>
      <c r="I39" s="89"/>
      <c r="J39" s="89"/>
      <c r="K39" s="89"/>
      <c r="L39" s="89"/>
      <c r="M39" s="89"/>
      <c r="N39" s="89"/>
      <c r="O39" s="89"/>
      <c r="P39" s="89"/>
      <c r="Q39" s="89"/>
      <c r="R39" s="89"/>
      <c r="S39" s="107"/>
      <c r="T39" s="107"/>
      <c r="U39" s="107"/>
      <c r="V39" s="107"/>
      <c r="W39" s="107"/>
      <c r="X39" s="107"/>
      <c r="Y39" s="107"/>
      <c r="Z39" s="157"/>
      <c r="AA39" s="1"/>
    </row>
    <row r="40" spans="1:27" ht="18.75">
      <c r="A40" s="40">
        <f>S34+1</f>
        <v>44717</v>
      </c>
      <c r="B40" s="25"/>
      <c r="C40" s="42">
        <f>A40+1</f>
        <v>44718</v>
      </c>
      <c r="D40" s="43"/>
      <c r="E40" s="47" t="s">
        <v>8</v>
      </c>
      <c r="F40" s="48"/>
      <c r="G40" s="48"/>
      <c r="H40" s="48"/>
      <c r="I40" s="48"/>
      <c r="J40" s="48"/>
      <c r="K40" s="48"/>
      <c r="L40" s="48"/>
      <c r="M40" s="48"/>
      <c r="N40" s="48"/>
      <c r="O40" s="48"/>
      <c r="P40" s="48"/>
      <c r="Q40" s="48"/>
      <c r="R40" s="48"/>
      <c r="S40" s="27"/>
      <c r="T40" s="27"/>
      <c r="U40" s="27"/>
      <c r="V40" s="27"/>
      <c r="W40" s="27"/>
      <c r="X40" s="27"/>
      <c r="Y40" s="27"/>
      <c r="Z40" s="9"/>
    </row>
    <row r="41" spans="1:27">
      <c r="A41" s="104"/>
      <c r="B41" s="105"/>
      <c r="C41" s="89"/>
      <c r="D41" s="89"/>
      <c r="E41" s="64"/>
      <c r="F41" s="6"/>
      <c r="G41" s="6"/>
      <c r="H41" s="6"/>
      <c r="I41" s="6"/>
      <c r="J41" s="6"/>
      <c r="K41" s="6"/>
      <c r="L41" s="6"/>
      <c r="M41" s="6"/>
      <c r="N41" s="6"/>
      <c r="O41" s="6"/>
      <c r="P41" s="6"/>
      <c r="Q41" s="6"/>
      <c r="R41" s="6"/>
      <c r="S41" s="6"/>
      <c r="T41" s="6"/>
      <c r="U41" s="6"/>
      <c r="V41" s="6"/>
      <c r="W41" s="6"/>
      <c r="X41" s="6"/>
      <c r="Y41" s="6"/>
      <c r="Z41" s="8"/>
    </row>
    <row r="42" spans="1:27">
      <c r="A42" s="104"/>
      <c r="B42" s="105"/>
      <c r="C42" s="89"/>
      <c r="D42" s="89"/>
      <c r="E42" s="64"/>
      <c r="F42" s="6"/>
      <c r="G42" s="6"/>
      <c r="H42" s="6"/>
      <c r="I42" s="6"/>
      <c r="J42" s="6"/>
      <c r="K42" s="6"/>
      <c r="L42" s="6"/>
      <c r="M42" s="6"/>
      <c r="N42" s="6"/>
      <c r="O42" s="6"/>
      <c r="P42" s="6"/>
      <c r="Q42" s="6"/>
      <c r="R42" s="6"/>
      <c r="S42" s="6"/>
      <c r="T42" s="6"/>
      <c r="U42" s="6"/>
      <c r="V42" s="6"/>
      <c r="W42" s="6"/>
      <c r="X42" s="6"/>
      <c r="Y42" s="6"/>
      <c r="Z42" s="7"/>
    </row>
    <row r="43" spans="1:27">
      <c r="A43" s="104"/>
      <c r="B43" s="105"/>
      <c r="C43" s="89"/>
      <c r="D43" s="89"/>
      <c r="E43" s="64"/>
      <c r="F43" s="6"/>
      <c r="G43" s="6"/>
      <c r="H43" s="6"/>
      <c r="I43" s="6"/>
      <c r="J43" s="6"/>
      <c r="K43" s="6"/>
      <c r="L43" s="6"/>
      <c r="M43" s="6"/>
      <c r="N43" s="6"/>
      <c r="O43" s="6"/>
      <c r="P43" s="6"/>
      <c r="Q43" s="6"/>
      <c r="R43" s="6"/>
      <c r="S43" s="6"/>
      <c r="T43" s="6"/>
      <c r="U43" s="6"/>
      <c r="V43" s="6"/>
      <c r="W43" s="6"/>
      <c r="X43" s="6"/>
      <c r="Y43" s="6"/>
      <c r="Z43" s="7"/>
    </row>
    <row r="44" spans="1:27">
      <c r="A44" s="104"/>
      <c r="B44" s="105"/>
      <c r="C44" s="89"/>
      <c r="D44" s="89"/>
      <c r="E44" s="64"/>
      <c r="F44" s="6"/>
      <c r="G44" s="6"/>
      <c r="H44" s="6"/>
      <c r="I44" s="6"/>
      <c r="J44" s="6"/>
      <c r="K44" s="122"/>
      <c r="L44" s="122"/>
      <c r="M44" s="122"/>
      <c r="N44" s="122"/>
      <c r="O44" s="122"/>
      <c r="P44" s="122"/>
      <c r="Q44" s="122"/>
      <c r="R44" s="122"/>
      <c r="S44" s="122"/>
      <c r="T44" s="122"/>
      <c r="U44" s="122"/>
      <c r="V44" s="122"/>
      <c r="W44" s="122"/>
      <c r="X44" s="122"/>
      <c r="Y44" s="122"/>
      <c r="Z44" s="123"/>
    </row>
    <row r="45" spans="1:27" s="1" customFormat="1">
      <c r="A45" s="106"/>
      <c r="B45" s="107"/>
      <c r="C45" s="89"/>
      <c r="D45" s="89"/>
      <c r="E45" s="65"/>
      <c r="F45" s="30"/>
      <c r="G45" s="30"/>
      <c r="H45" s="30"/>
      <c r="I45" s="30"/>
      <c r="J45" s="30"/>
      <c r="K45" s="120"/>
      <c r="L45" s="120"/>
      <c r="M45" s="120"/>
      <c r="N45" s="120"/>
      <c r="O45" s="120"/>
      <c r="P45" s="120"/>
      <c r="Q45" s="120"/>
      <c r="R45" s="120"/>
      <c r="S45" s="120"/>
      <c r="T45" s="120"/>
      <c r="U45" s="120"/>
      <c r="V45" s="120"/>
      <c r="W45" s="120"/>
      <c r="X45" s="120"/>
      <c r="Y45" s="120"/>
      <c r="Z45" s="121"/>
    </row>
  </sheetData>
  <mergeCells count="218">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K1:Q1"/>
    <mergeCell ref="S1:Y1"/>
    <mergeCell ref="A9:B9"/>
    <mergeCell ref="C9:D9"/>
    <mergeCell ref="E9:F9"/>
    <mergeCell ref="G9:H9"/>
    <mergeCell ref="I9:J9"/>
    <mergeCell ref="K9:R9"/>
    <mergeCell ref="S9:Z9"/>
    <mergeCell ref="A1:J7"/>
    <mergeCell ref="D8:J8"/>
  </mergeCells>
  <conditionalFormatting sqref="A10 C10 E10 G10 K10 S10 A16 C16 E16 G16 K16 S16 A22 C22 E22 G22 K22 S22 A28 C28 E28 G28 K28 S28 A34 C34 E34 G34 K34 S34 A40 C40">
    <cfRule type="expression" dxfId="29" priority="3">
      <formula>MONTH(A10)&lt;&gt;MONTH($A$1)</formula>
    </cfRule>
    <cfRule type="expression" dxfId="28" priority="4">
      <formula>OR(WEEKDAY(A10,1)=1,WEEKDAY(A10,1)=7)</formula>
    </cfRule>
  </conditionalFormatting>
  <conditionalFormatting sqref="I10 I16 I22 I28 I34">
    <cfRule type="expression" dxfId="27" priority="1">
      <formula>MONTH(I10)&lt;&gt;MONTH($A$1)</formula>
    </cfRule>
    <cfRule type="expression" dxfId="26" priority="2">
      <formula>OR(WEEKDAY(I10,1)=1,WEEKDAY(I10,1)=7)</formula>
    </cfRule>
  </conditionalFormatting>
  <printOptions horizontalCentere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tabColor theme="9" tint="0.39997558519241921"/>
  </sheetPr>
  <dimension ref="A1:AA45"/>
  <sheetViews>
    <sheetView showGridLines="0" workbookViewId="0">
      <selection activeCell="I23" sqref="I23:J23"/>
    </sheetView>
  </sheetViews>
  <sheetFormatPr baseColWidth="10" defaultColWidth="9.140625" defaultRowHeight="12.75"/>
  <cols>
    <col min="1" max="1" width="4.85546875" customWidth="1"/>
    <col min="2" max="2" width="13.7109375" customWidth="1"/>
    <col min="3" max="3" width="6.42578125" customWidth="1"/>
    <col min="4" max="4" width="15.5703125" customWidth="1"/>
    <col min="5" max="5" width="6.5703125" customWidth="1"/>
    <col min="6" max="6" width="16.7109375" customWidth="1"/>
    <col min="7" max="7" width="6.5703125" customWidth="1"/>
    <col min="8" max="8" width="16.28515625" customWidth="1"/>
    <col min="9" max="9" width="8.7109375" customWidth="1"/>
    <col min="10" max="10" width="16.5703125" customWidth="1"/>
    <col min="11" max="11" width="4" customWidth="1"/>
    <col min="12" max="15" width="2.42578125" customWidth="1"/>
    <col min="16" max="16" width="3.42578125" customWidth="1"/>
    <col min="17" max="17" width="4.42578125" customWidth="1"/>
    <col min="18" max="18" width="1.5703125" customWidth="1"/>
    <col min="19" max="25" width="2.42578125" customWidth="1"/>
    <col min="26" max="26" width="1.5703125" customWidth="1"/>
  </cols>
  <sheetData>
    <row r="1" spans="1:27" s="3" customFormat="1" ht="15" customHeight="1">
      <c r="A1" s="159">
        <f>DATE(Configuración!D5,Configuración!D7+5,1)</f>
        <v>44713</v>
      </c>
      <c r="B1" s="159"/>
      <c r="C1" s="159"/>
      <c r="D1" s="159"/>
      <c r="E1" s="159"/>
      <c r="F1" s="159"/>
      <c r="G1" s="159"/>
      <c r="H1" s="159"/>
      <c r="I1" s="159"/>
      <c r="J1" s="159"/>
      <c r="K1" s="158">
        <f>DATE(YEAR(A1),MONTH(A1)-1,1)</f>
        <v>44682</v>
      </c>
      <c r="L1" s="158"/>
      <c r="M1" s="158"/>
      <c r="N1" s="158"/>
      <c r="O1" s="158"/>
      <c r="P1" s="158"/>
      <c r="Q1" s="158"/>
      <c r="S1" s="158">
        <f>DATE(YEAR(A1),MONTH(A1)+1,1)</f>
        <v>44743</v>
      </c>
      <c r="T1" s="158"/>
      <c r="U1" s="158"/>
      <c r="V1" s="158"/>
      <c r="W1" s="158"/>
      <c r="X1" s="158"/>
      <c r="Y1" s="158"/>
    </row>
    <row r="2" spans="1:27" s="3" customFormat="1" ht="11.25" customHeight="1">
      <c r="A2" s="159"/>
      <c r="B2" s="159"/>
      <c r="C2" s="159"/>
      <c r="D2" s="159"/>
      <c r="E2" s="159"/>
      <c r="F2" s="159"/>
      <c r="G2" s="159"/>
      <c r="H2" s="159"/>
      <c r="I2" s="159"/>
      <c r="J2" s="159"/>
      <c r="K2" s="58" t="str">
        <f>INDEX({"Do";"Lu";"Ma";"Mi";"Ju";"Vi";"Sá"},1+MOD(start_day+1-2,7))</f>
        <v>Do</v>
      </c>
      <c r="L2" s="58" t="str">
        <f>INDEX({"Do";"Lu";"Ma";"Mi";"Ju";"Vi";"Sá"},1+MOD(start_day+2-2,7))</f>
        <v>Lu</v>
      </c>
      <c r="M2" s="58" t="str">
        <f>INDEX({"Do";"Lu";"Ma";"Mi";"Ju";"Vi";"Sá"},1+MOD(start_day+3-2,7))</f>
        <v>Ma</v>
      </c>
      <c r="N2" s="58" t="str">
        <f>INDEX({"Do";"Lu";"Ma";"Mi";"Ju";"Vi";"Sá"},1+MOD(start_day+4-2,7))</f>
        <v>Mi</v>
      </c>
      <c r="O2" s="58" t="str">
        <f>INDEX({"Do";"Lu";"Ma";"Mi";"Ju";"Vi";"Sá"},1+MOD(start_day+5-2,7))</f>
        <v>Ju</v>
      </c>
      <c r="P2" s="58" t="str">
        <f>INDEX({"Do";"Lu";"Ma";"Mi";"Ju";"Vi";"Sá"},1+MOD(start_day+6-2,7))</f>
        <v>Vi</v>
      </c>
      <c r="Q2" s="58" t="str">
        <f>INDEX({"Do";"Lu";"Ma";"Mi";"Ju";"Vi";"Sá"},1+MOD(start_day+7-2,7))</f>
        <v>Sá</v>
      </c>
      <c r="R2" s="59"/>
      <c r="S2" s="58" t="str">
        <f>INDEX({"Do";"Lu";"Ma";"Mi";"Ju";"Vi";"Sá"},1+MOD(start_day+1-2,7))</f>
        <v>Do</v>
      </c>
      <c r="T2" s="58" t="str">
        <f>INDEX({"Do";"Lu";"Ma";"Mi";"Ju";"Vi";"Sá"},1+MOD(start_day+2-2,7))</f>
        <v>Lu</v>
      </c>
      <c r="U2" s="58" t="str">
        <f>INDEX({"Do";"Lu";"Ma";"Mi";"Ju";"Vi";"Sá"},1+MOD(start_day+3-2,7))</f>
        <v>Ma</v>
      </c>
      <c r="V2" s="58" t="str">
        <f>INDEX({"Do";"Lu";"Ma";"Mi";"Ju";"Vi";"Sá"},1+MOD(start_day+4-2,7))</f>
        <v>Mi</v>
      </c>
      <c r="W2" s="58" t="str">
        <f>INDEX({"Do";"Lu";"Ma";"Mi";"Ju";"Vi";"Sá"},1+MOD(start_day+5-2,7))</f>
        <v>Ju</v>
      </c>
      <c r="X2" s="58" t="str">
        <f>INDEX({"Do";"Lu";"Ma";"Mi";"Ju";"Vi";"Sá"},1+MOD(start_day+6-2,7))</f>
        <v>Vi</v>
      </c>
      <c r="Y2" s="58" t="str">
        <f>INDEX({"Do";"Lu";"Ma";"Mi";"Ju";"Vi";"Sá"},1+MOD(start_day+7-2,7))</f>
        <v>Sá</v>
      </c>
    </row>
    <row r="3" spans="1:27" s="4" customFormat="1" ht="9" customHeight="1">
      <c r="A3" s="159"/>
      <c r="B3" s="159"/>
      <c r="C3" s="159"/>
      <c r="D3" s="159"/>
      <c r="E3" s="159"/>
      <c r="F3" s="159"/>
      <c r="G3" s="159"/>
      <c r="H3" s="159"/>
      <c r="I3" s="159"/>
      <c r="J3" s="159"/>
      <c r="K3" s="39">
        <f t="shared" ref="K3:Q8" si="0">IF(MONTH($K$1)&lt;&gt;MONTH($K$1-(WEEKDAY($K$1,1)-(start_day-1))-IF((WEEKDAY($K$1,1)-(start_day-1))&lt;=0,7,0)+(ROW(K3)-ROW($K$3))*7+(COLUMN(K3)-COLUMN($K$3)+1)),"",$K$1-(WEEKDAY($K$1,1)-(start_day-1))-IF((WEEKDAY($K$1,1)-(start_day-1))&lt;=0,7,0)+(ROW(K3)-ROW($K$3))*7+(COLUMN(K3)-COLUMN($K$3)+1))</f>
        <v>44682</v>
      </c>
      <c r="L3" s="39">
        <f t="shared" si="0"/>
        <v>44683</v>
      </c>
      <c r="M3" s="39">
        <f t="shared" si="0"/>
        <v>44684</v>
      </c>
      <c r="N3" s="39">
        <f t="shared" si="0"/>
        <v>44685</v>
      </c>
      <c r="O3" s="39">
        <f t="shared" si="0"/>
        <v>44686</v>
      </c>
      <c r="P3" s="39">
        <f t="shared" si="0"/>
        <v>44687</v>
      </c>
      <c r="Q3" s="39">
        <f t="shared" si="0"/>
        <v>44688</v>
      </c>
      <c r="R3" s="3"/>
      <c r="S3" s="39" t="str">
        <f t="shared" ref="S3:Y8" si="1">IF(MONTH($S$1)&lt;&gt;MONTH($S$1-(WEEKDAY($S$1,1)-(start_day-1))-IF((WEEKDAY($S$1,1)-(start_day-1))&lt;=0,7,0)+(ROW(S3)-ROW($S$3))*7+(COLUMN(S3)-COLUMN($S$3)+1)),"",$S$1-(WEEKDAY($S$1,1)-(start_day-1))-IF((WEEKDAY($S$1,1)-(start_day-1))&lt;=0,7,0)+(ROW(S3)-ROW($S$3))*7+(COLUMN(S3)-COLUMN($S$3)+1))</f>
        <v/>
      </c>
      <c r="T3" s="39" t="str">
        <f t="shared" si="1"/>
        <v/>
      </c>
      <c r="U3" s="39" t="str">
        <f t="shared" si="1"/>
        <v/>
      </c>
      <c r="V3" s="39" t="str">
        <f t="shared" si="1"/>
        <v/>
      </c>
      <c r="W3" s="39" t="str">
        <f t="shared" si="1"/>
        <v/>
      </c>
      <c r="X3" s="39">
        <f t="shared" si="1"/>
        <v>44743</v>
      </c>
      <c r="Y3" s="39">
        <f t="shared" si="1"/>
        <v>44744</v>
      </c>
    </row>
    <row r="4" spans="1:27" s="4" customFormat="1" ht="9" customHeight="1">
      <c r="A4" s="159"/>
      <c r="B4" s="159"/>
      <c r="C4" s="159"/>
      <c r="D4" s="159"/>
      <c r="E4" s="159"/>
      <c r="F4" s="159"/>
      <c r="G4" s="159"/>
      <c r="H4" s="159"/>
      <c r="I4" s="159"/>
      <c r="J4" s="159"/>
      <c r="K4" s="39">
        <f t="shared" si="0"/>
        <v>44689</v>
      </c>
      <c r="L4" s="39">
        <f t="shared" si="0"/>
        <v>44690</v>
      </c>
      <c r="M4" s="39">
        <f t="shared" si="0"/>
        <v>44691</v>
      </c>
      <c r="N4" s="39">
        <f t="shared" si="0"/>
        <v>44692</v>
      </c>
      <c r="O4" s="39">
        <f t="shared" si="0"/>
        <v>44693</v>
      </c>
      <c r="P4" s="39">
        <f t="shared" si="0"/>
        <v>44694</v>
      </c>
      <c r="Q4" s="39">
        <f t="shared" si="0"/>
        <v>44695</v>
      </c>
      <c r="R4" s="3"/>
      <c r="S4" s="39">
        <f t="shared" si="1"/>
        <v>44745</v>
      </c>
      <c r="T4" s="39">
        <f t="shared" si="1"/>
        <v>44746</v>
      </c>
      <c r="U4" s="39">
        <f t="shared" si="1"/>
        <v>44747</v>
      </c>
      <c r="V4" s="39">
        <f t="shared" si="1"/>
        <v>44748</v>
      </c>
      <c r="W4" s="39">
        <f t="shared" si="1"/>
        <v>44749</v>
      </c>
      <c r="X4" s="39">
        <f t="shared" si="1"/>
        <v>44750</v>
      </c>
      <c r="Y4" s="39">
        <f t="shared" si="1"/>
        <v>44751</v>
      </c>
    </row>
    <row r="5" spans="1:27" s="4" customFormat="1" ht="9" customHeight="1">
      <c r="A5" s="159"/>
      <c r="B5" s="159"/>
      <c r="C5" s="159"/>
      <c r="D5" s="159"/>
      <c r="E5" s="159"/>
      <c r="F5" s="159"/>
      <c r="G5" s="159"/>
      <c r="H5" s="159"/>
      <c r="I5" s="159"/>
      <c r="J5" s="159"/>
      <c r="K5" s="39">
        <f t="shared" si="0"/>
        <v>44696</v>
      </c>
      <c r="L5" s="39">
        <f t="shared" si="0"/>
        <v>44697</v>
      </c>
      <c r="M5" s="39">
        <f t="shared" si="0"/>
        <v>44698</v>
      </c>
      <c r="N5" s="39">
        <f t="shared" si="0"/>
        <v>44699</v>
      </c>
      <c r="O5" s="39">
        <f t="shared" si="0"/>
        <v>44700</v>
      </c>
      <c r="P5" s="39">
        <f t="shared" si="0"/>
        <v>44701</v>
      </c>
      <c r="Q5" s="39">
        <f t="shared" si="0"/>
        <v>44702</v>
      </c>
      <c r="R5" s="3"/>
      <c r="S5" s="39">
        <f t="shared" si="1"/>
        <v>44752</v>
      </c>
      <c r="T5" s="39">
        <f t="shared" si="1"/>
        <v>44753</v>
      </c>
      <c r="U5" s="39">
        <f t="shared" si="1"/>
        <v>44754</v>
      </c>
      <c r="V5" s="39">
        <f t="shared" si="1"/>
        <v>44755</v>
      </c>
      <c r="W5" s="39">
        <f t="shared" si="1"/>
        <v>44756</v>
      </c>
      <c r="X5" s="39">
        <f t="shared" si="1"/>
        <v>44757</v>
      </c>
      <c r="Y5" s="39">
        <f t="shared" si="1"/>
        <v>44758</v>
      </c>
    </row>
    <row r="6" spans="1:27" s="4" customFormat="1" ht="9" customHeight="1">
      <c r="A6" s="159"/>
      <c r="B6" s="159"/>
      <c r="C6" s="159"/>
      <c r="D6" s="159"/>
      <c r="E6" s="159"/>
      <c r="F6" s="159"/>
      <c r="G6" s="159"/>
      <c r="H6" s="159"/>
      <c r="I6" s="159"/>
      <c r="J6" s="159"/>
      <c r="K6" s="39">
        <f t="shared" si="0"/>
        <v>44703</v>
      </c>
      <c r="L6" s="39">
        <f t="shared" si="0"/>
        <v>44704</v>
      </c>
      <c r="M6" s="39">
        <f t="shared" si="0"/>
        <v>44705</v>
      </c>
      <c r="N6" s="39">
        <f t="shared" si="0"/>
        <v>44706</v>
      </c>
      <c r="O6" s="39">
        <f t="shared" si="0"/>
        <v>44707</v>
      </c>
      <c r="P6" s="39">
        <f t="shared" si="0"/>
        <v>44708</v>
      </c>
      <c r="Q6" s="39">
        <f t="shared" si="0"/>
        <v>44709</v>
      </c>
      <c r="R6" s="3"/>
      <c r="S6" s="39">
        <f t="shared" si="1"/>
        <v>44759</v>
      </c>
      <c r="T6" s="39">
        <f t="shared" si="1"/>
        <v>44760</v>
      </c>
      <c r="U6" s="39">
        <f t="shared" si="1"/>
        <v>44761</v>
      </c>
      <c r="V6" s="39">
        <f t="shared" si="1"/>
        <v>44762</v>
      </c>
      <c r="W6" s="39">
        <f t="shared" si="1"/>
        <v>44763</v>
      </c>
      <c r="X6" s="39">
        <f t="shared" si="1"/>
        <v>44764</v>
      </c>
      <c r="Y6" s="39">
        <f t="shared" si="1"/>
        <v>44765</v>
      </c>
    </row>
    <row r="7" spans="1:27" s="4" customFormat="1" ht="13.5" customHeight="1">
      <c r="A7" s="159"/>
      <c r="B7" s="159"/>
      <c r="C7" s="159"/>
      <c r="D7" s="159"/>
      <c r="E7" s="159"/>
      <c r="F7" s="159"/>
      <c r="G7" s="159"/>
      <c r="H7" s="159"/>
      <c r="I7" s="159"/>
      <c r="J7" s="159"/>
      <c r="K7" s="39">
        <f t="shared" si="0"/>
        <v>44710</v>
      </c>
      <c r="L7" s="39">
        <f t="shared" si="0"/>
        <v>44711</v>
      </c>
      <c r="M7" s="39">
        <f t="shared" si="0"/>
        <v>44712</v>
      </c>
      <c r="N7" s="39" t="str">
        <f t="shared" si="0"/>
        <v/>
      </c>
      <c r="O7" s="39" t="str">
        <f t="shared" si="0"/>
        <v/>
      </c>
      <c r="P7" s="39" t="str">
        <f t="shared" si="0"/>
        <v/>
      </c>
      <c r="Q7" s="39" t="str">
        <f t="shared" si="0"/>
        <v/>
      </c>
      <c r="R7" s="3"/>
      <c r="S7" s="39">
        <f t="shared" si="1"/>
        <v>44766</v>
      </c>
      <c r="T7" s="39">
        <f t="shared" si="1"/>
        <v>44767</v>
      </c>
      <c r="U7" s="39">
        <f t="shared" si="1"/>
        <v>44768</v>
      </c>
      <c r="V7" s="39">
        <f t="shared" si="1"/>
        <v>44769</v>
      </c>
      <c r="W7" s="39">
        <f t="shared" si="1"/>
        <v>44770</v>
      </c>
      <c r="X7" s="39">
        <f t="shared" si="1"/>
        <v>44771</v>
      </c>
      <c r="Y7" s="39">
        <f t="shared" si="1"/>
        <v>44772</v>
      </c>
    </row>
    <row r="8" spans="1:27" s="5" customFormat="1" ht="24" customHeight="1">
      <c r="A8" s="37"/>
      <c r="B8" s="37"/>
      <c r="C8" s="117" t="s">
        <v>11</v>
      </c>
      <c r="D8" s="117"/>
      <c r="E8" s="117"/>
      <c r="F8" s="117"/>
      <c r="G8" s="117"/>
      <c r="H8" s="117"/>
      <c r="I8" s="117"/>
      <c r="J8" s="117"/>
      <c r="K8" s="39" t="str">
        <f t="shared" si="0"/>
        <v/>
      </c>
      <c r="L8" s="39" t="str">
        <f t="shared" si="0"/>
        <v/>
      </c>
      <c r="M8" s="39" t="str">
        <f t="shared" si="0"/>
        <v/>
      </c>
      <c r="N8" s="39" t="str">
        <f t="shared" si="0"/>
        <v/>
      </c>
      <c r="O8" s="39" t="str">
        <f t="shared" si="0"/>
        <v/>
      </c>
      <c r="P8" s="39" t="str">
        <f t="shared" si="0"/>
        <v/>
      </c>
      <c r="Q8" s="39" t="str">
        <f t="shared" si="0"/>
        <v/>
      </c>
      <c r="R8" s="31"/>
      <c r="S8" s="39">
        <f t="shared" si="1"/>
        <v>44773</v>
      </c>
      <c r="T8" s="39" t="str">
        <f t="shared" si="1"/>
        <v/>
      </c>
      <c r="U8" s="39" t="str">
        <f t="shared" si="1"/>
        <v/>
      </c>
      <c r="V8" s="39" t="str">
        <f t="shared" si="1"/>
        <v/>
      </c>
      <c r="W8" s="39" t="str">
        <f t="shared" si="1"/>
        <v/>
      </c>
      <c r="X8" s="39" t="str">
        <f t="shared" si="1"/>
        <v/>
      </c>
      <c r="Y8" s="39" t="str">
        <f t="shared" si="1"/>
        <v/>
      </c>
      <c r="Z8" s="32"/>
    </row>
    <row r="9" spans="1:27" s="1" customFormat="1" ht="21" customHeight="1">
      <c r="A9" s="131">
        <f>A10</f>
        <v>44710</v>
      </c>
      <c r="B9" s="131"/>
      <c r="C9" s="131">
        <f>C10</f>
        <v>44711</v>
      </c>
      <c r="D9" s="131"/>
      <c r="E9" s="131">
        <f>E10</f>
        <v>44712</v>
      </c>
      <c r="F9" s="131"/>
      <c r="G9" s="131">
        <f>G10</f>
        <v>44713</v>
      </c>
      <c r="H9" s="131"/>
      <c r="I9" s="131">
        <f>I10</f>
        <v>44714</v>
      </c>
      <c r="J9" s="131"/>
      <c r="K9" s="131">
        <f>K10</f>
        <v>44715</v>
      </c>
      <c r="L9" s="131"/>
      <c r="M9" s="131"/>
      <c r="N9" s="131"/>
      <c r="O9" s="131"/>
      <c r="P9" s="131"/>
      <c r="Q9" s="131"/>
      <c r="R9" s="131"/>
      <c r="S9" s="131">
        <f>S10</f>
        <v>44716</v>
      </c>
      <c r="T9" s="131"/>
      <c r="U9" s="131"/>
      <c r="V9" s="131"/>
      <c r="W9" s="131"/>
      <c r="X9" s="131"/>
      <c r="Y9" s="131"/>
      <c r="Z9" s="131"/>
    </row>
    <row r="10" spans="1:27" s="1" customFormat="1" ht="18.75">
      <c r="A10" s="44">
        <f>$A$1-(WEEKDAY($A$1,1)-(start_day-1))-IF((WEEKDAY($A$1,1)-(start_day-1))&lt;=0,7,0)+1</f>
        <v>44710</v>
      </c>
      <c r="B10" s="45"/>
      <c r="C10" s="42">
        <f>A10+1</f>
        <v>44711</v>
      </c>
      <c r="D10" s="43"/>
      <c r="E10" s="42">
        <f>C10+1</f>
        <v>44712</v>
      </c>
      <c r="F10" s="43"/>
      <c r="G10" s="42">
        <f>E10+1</f>
        <v>44713</v>
      </c>
      <c r="H10" s="43"/>
      <c r="I10" s="42">
        <f>G10+1</f>
        <v>44714</v>
      </c>
      <c r="J10" s="43"/>
      <c r="K10" s="161">
        <f>I10+1</f>
        <v>44715</v>
      </c>
      <c r="L10" s="162"/>
      <c r="M10" s="163"/>
      <c r="N10" s="163"/>
      <c r="O10" s="163"/>
      <c r="P10" s="163"/>
      <c r="Q10" s="163"/>
      <c r="R10" s="164"/>
      <c r="S10" s="165">
        <f>K10+1</f>
        <v>44716</v>
      </c>
      <c r="T10" s="100"/>
      <c r="U10" s="166"/>
      <c r="V10" s="166"/>
      <c r="W10" s="166"/>
      <c r="X10" s="166"/>
      <c r="Y10" s="166"/>
      <c r="Z10" s="167"/>
    </row>
    <row r="11" spans="1:27" s="1" customFormat="1">
      <c r="A11" s="104"/>
      <c r="B11" s="105"/>
      <c r="C11" s="181"/>
      <c r="D11" s="181"/>
      <c r="E11" s="181"/>
      <c r="F11" s="181"/>
      <c r="G11" s="181"/>
      <c r="H11" s="181"/>
      <c r="I11" s="181"/>
      <c r="J11" s="181"/>
      <c r="K11" s="181"/>
      <c r="L11" s="181"/>
      <c r="M11" s="181"/>
      <c r="N11" s="181"/>
      <c r="O11" s="181"/>
      <c r="P11" s="181"/>
      <c r="Q11" s="181"/>
      <c r="R11" s="181"/>
      <c r="S11" s="155"/>
      <c r="T11" s="105"/>
      <c r="U11" s="105"/>
      <c r="V11" s="105"/>
      <c r="W11" s="105"/>
      <c r="X11" s="105"/>
      <c r="Y11" s="105"/>
      <c r="Z11" s="156"/>
    </row>
    <row r="12" spans="1:27" s="1" customFormat="1">
      <c r="A12" s="104"/>
      <c r="B12" s="105"/>
      <c r="C12" s="181"/>
      <c r="D12" s="181"/>
      <c r="E12" s="181"/>
      <c r="F12" s="181"/>
      <c r="G12" s="181"/>
      <c r="H12" s="181"/>
      <c r="I12" s="181"/>
      <c r="J12" s="181"/>
      <c r="K12" s="181"/>
      <c r="L12" s="181"/>
      <c r="M12" s="181"/>
      <c r="N12" s="181"/>
      <c r="O12" s="181"/>
      <c r="P12" s="181"/>
      <c r="Q12" s="181"/>
      <c r="R12" s="181"/>
      <c r="S12" s="155"/>
      <c r="T12" s="105"/>
      <c r="U12" s="105"/>
      <c r="V12" s="105"/>
      <c r="W12" s="105"/>
      <c r="X12" s="105"/>
      <c r="Y12" s="105"/>
      <c r="Z12" s="156"/>
    </row>
    <row r="13" spans="1:27" s="1" customFormat="1">
      <c r="A13" s="104"/>
      <c r="B13" s="105"/>
      <c r="C13" s="181"/>
      <c r="D13" s="181"/>
      <c r="E13" s="181"/>
      <c r="F13" s="181"/>
      <c r="G13" s="181"/>
      <c r="H13" s="181"/>
      <c r="I13" s="181"/>
      <c r="J13" s="181"/>
      <c r="K13" s="181"/>
      <c r="L13" s="181"/>
      <c r="M13" s="181"/>
      <c r="N13" s="181"/>
      <c r="O13" s="181"/>
      <c r="P13" s="181"/>
      <c r="Q13" s="181"/>
      <c r="R13" s="181"/>
      <c r="S13" s="155"/>
      <c r="T13" s="105"/>
      <c r="U13" s="105"/>
      <c r="V13" s="105"/>
      <c r="W13" s="105"/>
      <c r="X13" s="105"/>
      <c r="Y13" s="105"/>
      <c r="Z13" s="156"/>
    </row>
    <row r="14" spans="1:27" s="1" customFormat="1">
      <c r="A14" s="104"/>
      <c r="B14" s="105"/>
      <c r="C14" s="181"/>
      <c r="D14" s="181"/>
      <c r="E14" s="181"/>
      <c r="F14" s="181"/>
      <c r="G14" s="181"/>
      <c r="H14" s="181"/>
      <c r="I14" s="181"/>
      <c r="J14" s="181"/>
      <c r="K14" s="181"/>
      <c r="L14" s="181"/>
      <c r="M14" s="181"/>
      <c r="N14" s="181"/>
      <c r="O14" s="181"/>
      <c r="P14" s="181"/>
      <c r="Q14" s="181"/>
      <c r="R14" s="181"/>
      <c r="S14" s="155"/>
      <c r="T14" s="105"/>
      <c r="U14" s="105"/>
      <c r="V14" s="105"/>
      <c r="W14" s="105"/>
      <c r="X14" s="105"/>
      <c r="Y14" s="105"/>
      <c r="Z14" s="156"/>
    </row>
    <row r="15" spans="1:27" s="2" customFormat="1" ht="13.15" customHeight="1">
      <c r="A15" s="106"/>
      <c r="B15" s="107"/>
      <c r="C15" s="181"/>
      <c r="D15" s="181"/>
      <c r="E15" s="181"/>
      <c r="F15" s="181"/>
      <c r="G15" s="181"/>
      <c r="H15" s="181"/>
      <c r="I15" s="181"/>
      <c r="J15" s="181"/>
      <c r="K15" s="181"/>
      <c r="L15" s="181"/>
      <c r="M15" s="181"/>
      <c r="N15" s="181"/>
      <c r="O15" s="181"/>
      <c r="P15" s="181"/>
      <c r="Q15" s="181"/>
      <c r="R15" s="181"/>
      <c r="S15" s="107"/>
      <c r="T15" s="107"/>
      <c r="U15" s="107"/>
      <c r="V15" s="107"/>
      <c r="W15" s="107"/>
      <c r="X15" s="107"/>
      <c r="Y15" s="107"/>
      <c r="Z15" s="157"/>
      <c r="AA15" s="1"/>
    </row>
    <row r="16" spans="1:27" s="1" customFormat="1" ht="18.75">
      <c r="A16" s="40">
        <f>S10+1</f>
        <v>44717</v>
      </c>
      <c r="B16" s="25"/>
      <c r="C16" s="42">
        <f>A16+1</f>
        <v>44718</v>
      </c>
      <c r="D16" s="43"/>
      <c r="E16" s="42">
        <f>C16+1</f>
        <v>44719</v>
      </c>
      <c r="F16" s="43"/>
      <c r="G16" s="42">
        <f>E16+1</f>
        <v>44720</v>
      </c>
      <c r="H16" s="43"/>
      <c r="I16" s="42">
        <f>G16+1</f>
        <v>44721</v>
      </c>
      <c r="J16" s="43"/>
      <c r="K16" s="161">
        <f>I16+1</f>
        <v>44722</v>
      </c>
      <c r="L16" s="162"/>
      <c r="M16" s="163"/>
      <c r="N16" s="163"/>
      <c r="O16" s="163"/>
      <c r="P16" s="163"/>
      <c r="Q16" s="163"/>
      <c r="R16" s="164"/>
      <c r="S16" s="168">
        <f>K16+1</f>
        <v>44723</v>
      </c>
      <c r="T16" s="83"/>
      <c r="U16" s="169"/>
      <c r="V16" s="169"/>
      <c r="W16" s="169"/>
      <c r="X16" s="169"/>
      <c r="Y16" s="169"/>
      <c r="Z16" s="170"/>
    </row>
    <row r="17" spans="1:27" s="1" customFormat="1" ht="15" customHeight="1">
      <c r="A17" s="104"/>
      <c r="B17" s="105"/>
      <c r="C17" s="182"/>
      <c r="D17" s="183"/>
      <c r="E17" s="181"/>
      <c r="F17" s="181"/>
      <c r="G17" s="181"/>
      <c r="H17" s="181"/>
      <c r="I17" s="181"/>
      <c r="J17" s="181"/>
      <c r="K17" s="181"/>
      <c r="L17" s="181"/>
      <c r="M17" s="181"/>
      <c r="N17" s="181"/>
      <c r="O17" s="181"/>
      <c r="P17" s="181"/>
      <c r="Q17" s="181"/>
      <c r="R17" s="181"/>
      <c r="S17" s="155"/>
      <c r="T17" s="105"/>
      <c r="U17" s="105"/>
      <c r="V17" s="105"/>
      <c r="W17" s="105"/>
      <c r="X17" s="105"/>
      <c r="Y17" s="105"/>
      <c r="Z17" s="156"/>
    </row>
    <row r="18" spans="1:27" s="1" customFormat="1">
      <c r="A18" s="104"/>
      <c r="B18" s="105"/>
      <c r="C18" s="181"/>
      <c r="D18" s="181"/>
      <c r="E18" s="181"/>
      <c r="F18" s="181"/>
      <c r="G18" s="181"/>
      <c r="H18" s="181"/>
      <c r="I18" s="181"/>
      <c r="J18" s="181"/>
      <c r="K18" s="181"/>
      <c r="L18" s="181"/>
      <c r="M18" s="181"/>
      <c r="N18" s="181"/>
      <c r="O18" s="181"/>
      <c r="P18" s="181"/>
      <c r="Q18" s="181"/>
      <c r="R18" s="181"/>
      <c r="S18" s="155"/>
      <c r="T18" s="105"/>
      <c r="U18" s="105"/>
      <c r="V18" s="105"/>
      <c r="W18" s="105"/>
      <c r="X18" s="105"/>
      <c r="Y18" s="105"/>
      <c r="Z18" s="156"/>
    </row>
    <row r="19" spans="1:27" s="1" customFormat="1">
      <c r="A19" s="104"/>
      <c r="B19" s="105"/>
      <c r="C19" s="181"/>
      <c r="D19" s="181"/>
      <c r="E19" s="181"/>
      <c r="F19" s="181"/>
      <c r="G19" s="181"/>
      <c r="H19" s="181"/>
      <c r="I19" s="181"/>
      <c r="J19" s="181"/>
      <c r="K19" s="181"/>
      <c r="L19" s="181"/>
      <c r="M19" s="181"/>
      <c r="N19" s="181"/>
      <c r="O19" s="181"/>
      <c r="P19" s="181"/>
      <c r="Q19" s="181"/>
      <c r="R19" s="181"/>
      <c r="S19" s="155"/>
      <c r="T19" s="105"/>
      <c r="U19" s="105"/>
      <c r="V19" s="105"/>
      <c r="W19" s="105"/>
      <c r="X19" s="105"/>
      <c r="Y19" s="105"/>
      <c r="Z19" s="156"/>
    </row>
    <row r="20" spans="1:27" s="1" customFormat="1">
      <c r="A20" s="104"/>
      <c r="B20" s="105"/>
      <c r="C20" s="181"/>
      <c r="D20" s="181"/>
      <c r="E20" s="181"/>
      <c r="F20" s="181"/>
      <c r="G20" s="181"/>
      <c r="H20" s="181"/>
      <c r="I20" s="181"/>
      <c r="J20" s="181"/>
      <c r="K20" s="181"/>
      <c r="L20" s="181"/>
      <c r="M20" s="181"/>
      <c r="N20" s="181"/>
      <c r="O20" s="181"/>
      <c r="P20" s="181"/>
      <c r="Q20" s="181"/>
      <c r="R20" s="181"/>
      <c r="S20" s="155"/>
      <c r="T20" s="105"/>
      <c r="U20" s="105"/>
      <c r="V20" s="105"/>
      <c r="W20" s="105"/>
      <c r="X20" s="105"/>
      <c r="Y20" s="105"/>
      <c r="Z20" s="156"/>
    </row>
    <row r="21" spans="1:27" s="2" customFormat="1" ht="13.15" customHeight="1">
      <c r="A21" s="106"/>
      <c r="B21" s="107"/>
      <c r="C21" s="181"/>
      <c r="D21" s="181"/>
      <c r="E21" s="181"/>
      <c r="F21" s="181"/>
      <c r="G21" s="181"/>
      <c r="H21" s="181"/>
      <c r="I21" s="181"/>
      <c r="J21" s="181"/>
      <c r="K21" s="181"/>
      <c r="L21" s="181"/>
      <c r="M21" s="181"/>
      <c r="N21" s="181"/>
      <c r="O21" s="181"/>
      <c r="P21" s="181"/>
      <c r="Q21" s="181"/>
      <c r="R21" s="181"/>
      <c r="S21" s="107"/>
      <c r="T21" s="107"/>
      <c r="U21" s="107"/>
      <c r="V21" s="107"/>
      <c r="W21" s="107"/>
      <c r="X21" s="107"/>
      <c r="Y21" s="107"/>
      <c r="Z21" s="157"/>
      <c r="AA21" s="1"/>
    </row>
    <row r="22" spans="1:27" s="1" customFormat="1" ht="18.75">
      <c r="A22" s="40">
        <f>S16+1</f>
        <v>44724</v>
      </c>
      <c r="B22" s="25"/>
      <c r="C22" s="42">
        <f>A22+1</f>
        <v>44725</v>
      </c>
      <c r="D22" s="43"/>
      <c r="E22" s="42">
        <f>C22+1</f>
        <v>44726</v>
      </c>
      <c r="F22" s="43"/>
      <c r="G22" s="42">
        <f>E22+1</f>
        <v>44727</v>
      </c>
      <c r="H22" s="43"/>
      <c r="I22" s="42">
        <f>G22+1</f>
        <v>44728</v>
      </c>
      <c r="J22" s="43"/>
      <c r="K22" s="161">
        <f>I22+1</f>
        <v>44729</v>
      </c>
      <c r="L22" s="162"/>
      <c r="M22" s="163"/>
      <c r="N22" s="163"/>
      <c r="O22" s="163"/>
      <c r="P22" s="163"/>
      <c r="Q22" s="163"/>
      <c r="R22" s="164"/>
      <c r="S22" s="168">
        <f>K22+1</f>
        <v>44730</v>
      </c>
      <c r="T22" s="83"/>
      <c r="U22" s="169"/>
      <c r="V22" s="169"/>
      <c r="W22" s="169"/>
      <c r="X22" s="169"/>
      <c r="Y22" s="169"/>
      <c r="Z22" s="170"/>
    </row>
    <row r="23" spans="1:27" s="1" customFormat="1">
      <c r="A23" s="104"/>
      <c r="B23" s="105"/>
      <c r="C23" s="181"/>
      <c r="D23" s="181"/>
      <c r="E23" s="181"/>
      <c r="F23" s="181"/>
      <c r="G23" s="181"/>
      <c r="H23" s="181"/>
      <c r="I23" s="181"/>
      <c r="J23" s="181"/>
      <c r="K23" s="181"/>
      <c r="L23" s="181"/>
      <c r="M23" s="181"/>
      <c r="N23" s="181"/>
      <c r="O23" s="181"/>
      <c r="P23" s="181"/>
      <c r="Q23" s="181"/>
      <c r="R23" s="181"/>
      <c r="S23" s="155"/>
      <c r="T23" s="105"/>
      <c r="U23" s="105"/>
      <c r="V23" s="105"/>
      <c r="W23" s="105"/>
      <c r="X23" s="105"/>
      <c r="Y23" s="105"/>
      <c r="Z23" s="156"/>
    </row>
    <row r="24" spans="1:27" s="1" customFormat="1">
      <c r="A24" s="104"/>
      <c r="B24" s="105"/>
      <c r="C24" s="181"/>
      <c r="D24" s="181"/>
      <c r="E24" s="181"/>
      <c r="F24" s="181"/>
      <c r="G24" s="181"/>
      <c r="H24" s="181"/>
      <c r="I24" s="181"/>
      <c r="J24" s="181"/>
      <c r="K24" s="181"/>
      <c r="L24" s="181"/>
      <c r="M24" s="181"/>
      <c r="N24" s="181"/>
      <c r="O24" s="181"/>
      <c r="P24" s="181"/>
      <c r="Q24" s="181"/>
      <c r="R24" s="181"/>
      <c r="S24" s="155"/>
      <c r="T24" s="105"/>
      <c r="U24" s="105"/>
      <c r="V24" s="105"/>
      <c r="W24" s="105"/>
      <c r="X24" s="105"/>
      <c r="Y24" s="105"/>
      <c r="Z24" s="156"/>
    </row>
    <row r="25" spans="1:27" s="1" customFormat="1">
      <c r="A25" s="104"/>
      <c r="B25" s="105"/>
      <c r="C25" s="181"/>
      <c r="D25" s="181"/>
      <c r="E25" s="181"/>
      <c r="F25" s="181"/>
      <c r="G25" s="181"/>
      <c r="H25" s="181"/>
      <c r="I25" s="181"/>
      <c r="J25" s="181"/>
      <c r="K25" s="181"/>
      <c r="L25" s="181"/>
      <c r="M25" s="181"/>
      <c r="N25" s="181"/>
      <c r="O25" s="181"/>
      <c r="P25" s="181"/>
      <c r="Q25" s="181"/>
      <c r="R25" s="181"/>
      <c r="S25" s="155"/>
      <c r="T25" s="105"/>
      <c r="U25" s="105"/>
      <c r="V25" s="105"/>
      <c r="W25" s="105"/>
      <c r="X25" s="105"/>
      <c r="Y25" s="105"/>
      <c r="Z25" s="156"/>
    </row>
    <row r="26" spans="1:27" s="1" customFormat="1">
      <c r="A26" s="104"/>
      <c r="B26" s="105"/>
      <c r="C26" s="181"/>
      <c r="D26" s="181"/>
      <c r="E26" s="181"/>
      <c r="F26" s="181"/>
      <c r="G26" s="181"/>
      <c r="H26" s="181"/>
      <c r="I26" s="181"/>
      <c r="J26" s="181"/>
      <c r="K26" s="181"/>
      <c r="L26" s="181"/>
      <c r="M26" s="181"/>
      <c r="N26" s="181"/>
      <c r="O26" s="181"/>
      <c r="P26" s="181"/>
      <c r="Q26" s="181"/>
      <c r="R26" s="181"/>
      <c r="S26" s="155"/>
      <c r="T26" s="105"/>
      <c r="U26" s="105"/>
      <c r="V26" s="105"/>
      <c r="W26" s="105"/>
      <c r="X26" s="105"/>
      <c r="Y26" s="105"/>
      <c r="Z26" s="156"/>
    </row>
    <row r="27" spans="1:27" s="2" customFormat="1">
      <c r="A27" s="106"/>
      <c r="B27" s="107"/>
      <c r="C27" s="181"/>
      <c r="D27" s="181"/>
      <c r="E27" s="181"/>
      <c r="F27" s="181"/>
      <c r="G27" s="181"/>
      <c r="H27" s="181"/>
      <c r="I27" s="181"/>
      <c r="J27" s="181"/>
      <c r="K27" s="181"/>
      <c r="L27" s="181"/>
      <c r="M27" s="181"/>
      <c r="N27" s="181"/>
      <c r="O27" s="181"/>
      <c r="P27" s="181"/>
      <c r="Q27" s="181"/>
      <c r="R27" s="181"/>
      <c r="S27" s="107"/>
      <c r="T27" s="107"/>
      <c r="U27" s="107"/>
      <c r="V27" s="107"/>
      <c r="W27" s="107"/>
      <c r="X27" s="107"/>
      <c r="Y27" s="107"/>
      <c r="Z27" s="157"/>
      <c r="AA27" s="1"/>
    </row>
    <row r="28" spans="1:27" s="1" customFormat="1" ht="18.75">
      <c r="A28" s="40">
        <f>S22+1</f>
        <v>44731</v>
      </c>
      <c r="B28" s="25"/>
      <c r="C28" s="66">
        <f>A28+1</f>
        <v>44732</v>
      </c>
      <c r="D28" s="67"/>
      <c r="E28" s="66">
        <f>C28+1</f>
        <v>44733</v>
      </c>
      <c r="F28" s="67"/>
      <c r="G28" s="66">
        <f>E28+1</f>
        <v>44734</v>
      </c>
      <c r="H28" s="67"/>
      <c r="I28" s="66">
        <f>G28+1</f>
        <v>44735</v>
      </c>
      <c r="J28" s="67"/>
      <c r="K28" s="184">
        <f>I28+1</f>
        <v>44736</v>
      </c>
      <c r="L28" s="185"/>
      <c r="M28" s="186"/>
      <c r="N28" s="186"/>
      <c r="O28" s="186"/>
      <c r="P28" s="186"/>
      <c r="Q28" s="186"/>
      <c r="R28" s="187"/>
      <c r="S28" s="168">
        <f>K28+1</f>
        <v>44737</v>
      </c>
      <c r="T28" s="83"/>
      <c r="U28" s="169"/>
      <c r="V28" s="169"/>
      <c r="W28" s="169"/>
      <c r="X28" s="169"/>
      <c r="Y28" s="169"/>
      <c r="Z28" s="170"/>
    </row>
    <row r="29" spans="1:27" s="1" customFormat="1" ht="17.25" customHeight="1">
      <c r="A29" s="104"/>
      <c r="B29" s="105"/>
      <c r="C29" s="181"/>
      <c r="D29" s="181"/>
      <c r="E29" s="182"/>
      <c r="F29" s="183"/>
      <c r="G29" s="182"/>
      <c r="H29" s="183"/>
      <c r="I29" s="178"/>
      <c r="J29" s="179"/>
      <c r="K29" s="181"/>
      <c r="L29" s="181"/>
      <c r="M29" s="181"/>
      <c r="N29" s="181"/>
      <c r="O29" s="181"/>
      <c r="P29" s="181"/>
      <c r="Q29" s="181"/>
      <c r="R29" s="181"/>
      <c r="S29" s="155"/>
      <c r="T29" s="105"/>
      <c r="U29" s="105"/>
      <c r="V29" s="105"/>
      <c r="W29" s="105"/>
      <c r="X29" s="105"/>
      <c r="Y29" s="105"/>
      <c r="Z29" s="156"/>
    </row>
    <row r="30" spans="1:27" s="1" customFormat="1">
      <c r="A30" s="104"/>
      <c r="B30" s="105"/>
      <c r="C30" s="181"/>
      <c r="D30" s="181"/>
      <c r="E30" s="181"/>
      <c r="F30" s="181"/>
      <c r="G30" s="181"/>
      <c r="H30" s="181"/>
      <c r="I30" s="181"/>
      <c r="J30" s="181"/>
      <c r="K30" s="181"/>
      <c r="L30" s="181"/>
      <c r="M30" s="181"/>
      <c r="N30" s="181"/>
      <c r="O30" s="181"/>
      <c r="P30" s="181"/>
      <c r="Q30" s="181"/>
      <c r="R30" s="181"/>
      <c r="S30" s="155"/>
      <c r="T30" s="105"/>
      <c r="U30" s="105"/>
      <c r="V30" s="105"/>
      <c r="W30" s="105"/>
      <c r="X30" s="105"/>
      <c r="Y30" s="105"/>
      <c r="Z30" s="156"/>
    </row>
    <row r="31" spans="1:27" s="1" customFormat="1">
      <c r="A31" s="104"/>
      <c r="B31" s="105"/>
      <c r="C31" s="181"/>
      <c r="D31" s="181"/>
      <c r="E31" s="181"/>
      <c r="F31" s="181"/>
      <c r="G31" s="181"/>
      <c r="H31" s="181"/>
      <c r="I31" s="181"/>
      <c r="J31" s="181"/>
      <c r="K31" s="181"/>
      <c r="L31" s="181"/>
      <c r="M31" s="181"/>
      <c r="N31" s="181"/>
      <c r="O31" s="181"/>
      <c r="P31" s="181"/>
      <c r="Q31" s="181"/>
      <c r="R31" s="181"/>
      <c r="S31" s="155"/>
      <c r="T31" s="105"/>
      <c r="U31" s="105"/>
      <c r="V31" s="105"/>
      <c r="W31" s="105"/>
      <c r="X31" s="105"/>
      <c r="Y31" s="105"/>
      <c r="Z31" s="156"/>
    </row>
    <row r="32" spans="1:27" s="1" customFormat="1">
      <c r="A32" s="104"/>
      <c r="B32" s="105"/>
      <c r="C32" s="181"/>
      <c r="D32" s="181"/>
      <c r="E32" s="181"/>
      <c r="F32" s="181"/>
      <c r="G32" s="181"/>
      <c r="H32" s="181"/>
      <c r="I32" s="181"/>
      <c r="J32" s="181"/>
      <c r="K32" s="181"/>
      <c r="L32" s="181"/>
      <c r="M32" s="181"/>
      <c r="N32" s="181"/>
      <c r="O32" s="181"/>
      <c r="P32" s="181"/>
      <c r="Q32" s="181"/>
      <c r="R32" s="181"/>
      <c r="S32" s="155"/>
      <c r="T32" s="105"/>
      <c r="U32" s="105"/>
      <c r="V32" s="105"/>
      <c r="W32" s="105"/>
      <c r="X32" s="105"/>
      <c r="Y32" s="105"/>
      <c r="Z32" s="156"/>
    </row>
    <row r="33" spans="1:27" s="2" customFormat="1">
      <c r="A33" s="106"/>
      <c r="B33" s="107"/>
      <c r="C33" s="181"/>
      <c r="D33" s="181"/>
      <c r="E33" s="181"/>
      <c r="F33" s="181"/>
      <c r="G33" s="181"/>
      <c r="H33" s="181"/>
      <c r="I33" s="181"/>
      <c r="J33" s="181"/>
      <c r="K33" s="181"/>
      <c r="L33" s="181"/>
      <c r="M33" s="181"/>
      <c r="N33" s="181"/>
      <c r="O33" s="181"/>
      <c r="P33" s="181"/>
      <c r="Q33" s="181"/>
      <c r="R33" s="181"/>
      <c r="S33" s="107"/>
      <c r="T33" s="107"/>
      <c r="U33" s="107"/>
      <c r="V33" s="107"/>
      <c r="W33" s="107"/>
      <c r="X33" s="107"/>
      <c r="Y33" s="107"/>
      <c r="Z33" s="157"/>
      <c r="AA33" s="1"/>
    </row>
    <row r="34" spans="1:27" s="1" customFormat="1" ht="18.75">
      <c r="A34" s="40">
        <f>S28+1</f>
        <v>44738</v>
      </c>
      <c r="B34" s="25"/>
      <c r="C34" s="42">
        <f>A34+1</f>
        <v>44739</v>
      </c>
      <c r="D34" s="43"/>
      <c r="E34" s="42">
        <f>C34+1</f>
        <v>44740</v>
      </c>
      <c r="F34" s="43"/>
      <c r="G34" s="42">
        <f>E34+1</f>
        <v>44741</v>
      </c>
      <c r="H34" s="43"/>
      <c r="I34" s="42">
        <f>G34+1</f>
        <v>44742</v>
      </c>
      <c r="J34" s="43"/>
      <c r="K34" s="161">
        <f>I34+1</f>
        <v>44743</v>
      </c>
      <c r="L34" s="162"/>
      <c r="M34" s="163"/>
      <c r="N34" s="163"/>
      <c r="O34" s="163"/>
      <c r="P34" s="163"/>
      <c r="Q34" s="163"/>
      <c r="R34" s="164"/>
      <c r="S34" s="168">
        <f>K34+1</f>
        <v>44744</v>
      </c>
      <c r="T34" s="83"/>
      <c r="U34" s="169"/>
      <c r="V34" s="169"/>
      <c r="W34" s="169"/>
      <c r="X34" s="169"/>
      <c r="Y34" s="169"/>
      <c r="Z34" s="170"/>
    </row>
    <row r="35" spans="1:27" s="1" customFormat="1">
      <c r="A35" s="104"/>
      <c r="B35" s="105"/>
      <c r="C35" s="181"/>
      <c r="D35" s="181"/>
      <c r="E35" s="181"/>
      <c r="F35" s="181"/>
      <c r="G35" s="181"/>
      <c r="H35" s="181"/>
      <c r="I35" s="181"/>
      <c r="J35" s="181"/>
      <c r="K35" s="181"/>
      <c r="L35" s="181"/>
      <c r="M35" s="181"/>
      <c r="N35" s="181"/>
      <c r="O35" s="181"/>
      <c r="P35" s="181"/>
      <c r="Q35" s="181"/>
      <c r="R35" s="181"/>
      <c r="S35" s="155"/>
      <c r="T35" s="105"/>
      <c r="U35" s="105"/>
      <c r="V35" s="105"/>
      <c r="W35" s="105"/>
      <c r="X35" s="105"/>
      <c r="Y35" s="105"/>
      <c r="Z35" s="156"/>
    </row>
    <row r="36" spans="1:27" s="1" customFormat="1">
      <c r="A36" s="104"/>
      <c r="B36" s="105"/>
      <c r="C36" s="181"/>
      <c r="D36" s="181"/>
      <c r="E36" s="181"/>
      <c r="F36" s="181"/>
      <c r="G36" s="181"/>
      <c r="H36" s="181"/>
      <c r="I36" s="181"/>
      <c r="J36" s="181"/>
      <c r="K36" s="181"/>
      <c r="L36" s="181"/>
      <c r="M36" s="181"/>
      <c r="N36" s="181"/>
      <c r="O36" s="181"/>
      <c r="P36" s="181"/>
      <c r="Q36" s="181"/>
      <c r="R36" s="181"/>
      <c r="S36" s="155"/>
      <c r="T36" s="105"/>
      <c r="U36" s="105"/>
      <c r="V36" s="105"/>
      <c r="W36" s="105"/>
      <c r="X36" s="105"/>
      <c r="Y36" s="105"/>
      <c r="Z36" s="156"/>
    </row>
    <row r="37" spans="1:27" s="1" customFormat="1">
      <c r="A37" s="104"/>
      <c r="B37" s="105"/>
      <c r="C37" s="181"/>
      <c r="D37" s="181"/>
      <c r="E37" s="181"/>
      <c r="F37" s="181"/>
      <c r="G37" s="181"/>
      <c r="H37" s="181"/>
      <c r="I37" s="181"/>
      <c r="J37" s="181"/>
      <c r="K37" s="181"/>
      <c r="L37" s="181"/>
      <c r="M37" s="181"/>
      <c r="N37" s="181"/>
      <c r="O37" s="181"/>
      <c r="P37" s="181"/>
      <c r="Q37" s="181"/>
      <c r="R37" s="181"/>
      <c r="S37" s="155"/>
      <c r="T37" s="105"/>
      <c r="U37" s="105"/>
      <c r="V37" s="105"/>
      <c r="W37" s="105"/>
      <c r="X37" s="105"/>
      <c r="Y37" s="105"/>
      <c r="Z37" s="156"/>
    </row>
    <row r="38" spans="1:27" s="1" customFormat="1">
      <c r="A38" s="104"/>
      <c r="B38" s="105"/>
      <c r="C38" s="181"/>
      <c r="D38" s="181"/>
      <c r="E38" s="181"/>
      <c r="F38" s="181"/>
      <c r="G38" s="181"/>
      <c r="H38" s="181"/>
      <c r="I38" s="181"/>
      <c r="J38" s="181"/>
      <c r="K38" s="181"/>
      <c r="L38" s="181"/>
      <c r="M38" s="181"/>
      <c r="N38" s="181"/>
      <c r="O38" s="181"/>
      <c r="P38" s="181"/>
      <c r="Q38" s="181"/>
      <c r="R38" s="181"/>
      <c r="S38" s="155"/>
      <c r="T38" s="105"/>
      <c r="U38" s="105"/>
      <c r="V38" s="105"/>
      <c r="W38" s="105"/>
      <c r="X38" s="105"/>
      <c r="Y38" s="105"/>
      <c r="Z38" s="156"/>
    </row>
    <row r="39" spans="1:27" s="2" customFormat="1">
      <c r="A39" s="106"/>
      <c r="B39" s="107"/>
      <c r="C39" s="181"/>
      <c r="D39" s="181"/>
      <c r="E39" s="181"/>
      <c r="F39" s="181"/>
      <c r="G39" s="181"/>
      <c r="H39" s="181"/>
      <c r="I39" s="181"/>
      <c r="J39" s="181"/>
      <c r="K39" s="181"/>
      <c r="L39" s="181"/>
      <c r="M39" s="181"/>
      <c r="N39" s="181"/>
      <c r="O39" s="181"/>
      <c r="P39" s="181"/>
      <c r="Q39" s="181"/>
      <c r="R39" s="181"/>
      <c r="S39" s="107"/>
      <c r="T39" s="107"/>
      <c r="U39" s="107"/>
      <c r="V39" s="107"/>
      <c r="W39" s="107"/>
      <c r="X39" s="107"/>
      <c r="Y39" s="107"/>
      <c r="Z39" s="157"/>
      <c r="AA39" s="1"/>
    </row>
    <row r="40" spans="1:27" ht="18.75">
      <c r="A40" s="40">
        <f>S34+1</f>
        <v>44745</v>
      </c>
      <c r="B40" s="25"/>
      <c r="C40" s="42">
        <f>A40+1</f>
        <v>44746</v>
      </c>
      <c r="D40" s="43"/>
      <c r="E40" s="47" t="s">
        <v>8</v>
      </c>
      <c r="F40" s="48"/>
      <c r="G40" s="48"/>
      <c r="H40" s="48"/>
      <c r="I40" s="48"/>
      <c r="J40" s="48"/>
      <c r="K40" s="48"/>
      <c r="L40" s="48"/>
      <c r="M40" s="48"/>
      <c r="N40" s="48"/>
      <c r="O40" s="48"/>
      <c r="P40" s="48"/>
      <c r="Q40" s="48"/>
      <c r="R40" s="48"/>
      <c r="S40" s="27"/>
      <c r="T40" s="27"/>
      <c r="U40" s="27"/>
      <c r="V40" s="27"/>
      <c r="W40" s="27"/>
      <c r="X40" s="27"/>
      <c r="Y40" s="27"/>
      <c r="Z40" s="9"/>
    </row>
    <row r="41" spans="1:27">
      <c r="A41" s="104"/>
      <c r="B41" s="105"/>
      <c r="C41" s="89"/>
      <c r="D41" s="89"/>
      <c r="E41" s="64"/>
      <c r="F41" s="6"/>
      <c r="G41" s="6"/>
      <c r="H41" s="6"/>
      <c r="I41" s="6"/>
      <c r="J41" s="6"/>
      <c r="K41" s="6"/>
      <c r="L41" s="6"/>
      <c r="M41" s="6"/>
      <c r="N41" s="6"/>
      <c r="O41" s="6"/>
      <c r="P41" s="6"/>
      <c r="Q41" s="6"/>
      <c r="R41" s="6"/>
      <c r="S41" s="6"/>
      <c r="T41" s="6"/>
      <c r="U41" s="6"/>
      <c r="V41" s="6"/>
      <c r="W41" s="6"/>
      <c r="X41" s="6"/>
      <c r="Y41" s="6"/>
      <c r="Z41" s="8"/>
    </row>
    <row r="42" spans="1:27">
      <c r="A42" s="104"/>
      <c r="B42" s="105"/>
      <c r="C42" s="89"/>
      <c r="D42" s="89"/>
      <c r="E42" s="64"/>
      <c r="F42" s="6"/>
      <c r="G42" s="6"/>
      <c r="H42" s="6"/>
      <c r="I42" s="6"/>
      <c r="J42" s="6"/>
      <c r="K42" s="6"/>
      <c r="L42" s="6"/>
      <c r="M42" s="6"/>
      <c r="N42" s="6"/>
      <c r="O42" s="6"/>
      <c r="P42" s="6"/>
      <c r="Q42" s="6"/>
      <c r="R42" s="6"/>
      <c r="S42" s="6"/>
      <c r="T42" s="6"/>
      <c r="U42" s="6"/>
      <c r="V42" s="6"/>
      <c r="W42" s="6"/>
      <c r="X42" s="6"/>
      <c r="Y42" s="6"/>
      <c r="Z42" s="7"/>
    </row>
    <row r="43" spans="1:27">
      <c r="A43" s="104"/>
      <c r="B43" s="105"/>
      <c r="C43" s="89"/>
      <c r="D43" s="89"/>
      <c r="E43" s="64"/>
      <c r="F43" s="6"/>
      <c r="G43" s="6"/>
      <c r="H43" s="6"/>
      <c r="I43" s="6"/>
      <c r="J43" s="6"/>
      <c r="K43" s="6"/>
      <c r="L43" s="6"/>
      <c r="M43" s="6"/>
      <c r="N43" s="6"/>
      <c r="O43" s="6"/>
      <c r="P43" s="6"/>
      <c r="Q43" s="6"/>
      <c r="R43" s="6"/>
      <c r="S43" s="6"/>
      <c r="T43" s="6"/>
      <c r="U43" s="6"/>
      <c r="V43" s="6"/>
      <c r="W43" s="6"/>
      <c r="X43" s="6"/>
      <c r="Y43" s="6"/>
      <c r="Z43" s="7"/>
    </row>
    <row r="44" spans="1:27">
      <c r="A44" s="104"/>
      <c r="B44" s="105"/>
      <c r="C44" s="89"/>
      <c r="D44" s="89"/>
      <c r="E44" s="64"/>
      <c r="F44" s="6"/>
      <c r="G44" s="6"/>
      <c r="H44" s="6"/>
      <c r="I44" s="6"/>
      <c r="J44" s="6"/>
      <c r="K44" s="122"/>
      <c r="L44" s="122"/>
      <c r="M44" s="122"/>
      <c r="N44" s="122"/>
      <c r="O44" s="122"/>
      <c r="P44" s="122"/>
      <c r="Q44" s="122"/>
      <c r="R44" s="122"/>
      <c r="S44" s="122"/>
      <c r="T44" s="122"/>
      <c r="U44" s="122"/>
      <c r="V44" s="122"/>
      <c r="W44" s="122"/>
      <c r="X44" s="122"/>
      <c r="Y44" s="122"/>
      <c r="Z44" s="123"/>
    </row>
    <row r="45" spans="1:27" s="1" customFormat="1">
      <c r="A45" s="106"/>
      <c r="B45" s="107"/>
      <c r="C45" s="89"/>
      <c r="D45" s="89"/>
      <c r="E45" s="65"/>
      <c r="F45" s="30"/>
      <c r="G45" s="30"/>
      <c r="H45" s="30"/>
      <c r="I45" s="30"/>
      <c r="J45" s="30"/>
      <c r="K45" s="120"/>
      <c r="L45" s="120"/>
      <c r="M45" s="120"/>
      <c r="N45" s="120"/>
      <c r="O45" s="120"/>
      <c r="P45" s="120"/>
      <c r="Q45" s="120"/>
      <c r="R45" s="120"/>
      <c r="S45" s="120"/>
      <c r="T45" s="120"/>
      <c r="U45" s="120"/>
      <c r="V45" s="120"/>
      <c r="W45" s="120"/>
      <c r="X45" s="120"/>
      <c r="Y45" s="120"/>
      <c r="Z45" s="121"/>
    </row>
  </sheetData>
  <mergeCells count="218">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K1:Q1"/>
    <mergeCell ref="S1:Y1"/>
    <mergeCell ref="A9:B9"/>
    <mergeCell ref="C9:D9"/>
    <mergeCell ref="E9:F9"/>
    <mergeCell ref="G9:H9"/>
    <mergeCell ref="I9:J9"/>
    <mergeCell ref="K9:R9"/>
    <mergeCell ref="S9:Z9"/>
    <mergeCell ref="A1:J7"/>
    <mergeCell ref="C8:J8"/>
  </mergeCells>
  <conditionalFormatting sqref="A10 C10 E10 G10 K10 S10 A16 C16 E16 G16 K16 S16 A22 C22 E22 G22 K22 S22 A28 C28 E28 G28 K28 S28 A34 C34 E34 G34 K34 S34 A40 C40 I10 I16 I22 I28 I34">
    <cfRule type="expression" dxfId="25" priority="3">
      <formula>MONTH(A10)&lt;&gt;MONTH($A$1)</formula>
    </cfRule>
    <cfRule type="expression" dxfId="24" priority="4">
      <formula>OR(WEEKDAY(A10,1)=1,WEEKDAY(A10,1)=7)</formula>
    </cfRule>
  </conditionalFormatting>
  <printOptions horizontalCentere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tabColor theme="9" tint="0.79998168889431442"/>
  </sheetPr>
  <dimension ref="A1:AA45"/>
  <sheetViews>
    <sheetView showGridLines="0" workbookViewId="0">
      <selection activeCell="E23" sqref="E23:F23"/>
    </sheetView>
  </sheetViews>
  <sheetFormatPr baseColWidth="10" defaultColWidth="9.140625" defaultRowHeight="12.75"/>
  <cols>
    <col min="1" max="1" width="4.85546875" customWidth="1"/>
    <col min="2" max="2" width="13.7109375" customWidth="1"/>
    <col min="3" max="3" width="8.7109375" customWidth="1"/>
    <col min="4" max="4" width="14.85546875" customWidth="1"/>
    <col min="5" max="5" width="11.5703125" customWidth="1"/>
    <col min="6" max="6" width="18.85546875" customWidth="1"/>
    <col min="7" max="7" width="7.5703125" customWidth="1"/>
    <col min="8" max="8" width="14.85546875" customWidth="1"/>
    <col min="9" max="9" width="7.85546875" customWidth="1"/>
    <col min="10" max="10" width="15.85546875" customWidth="1"/>
    <col min="11" max="11" width="3.5703125" customWidth="1"/>
    <col min="12" max="12" width="4" customWidth="1"/>
    <col min="13" max="13" width="3.5703125" customWidth="1"/>
    <col min="14" max="14" width="3.140625" customWidth="1"/>
    <col min="15" max="15" width="3.28515625" customWidth="1"/>
    <col min="16" max="17" width="2.42578125" customWidth="1"/>
    <col min="18" max="18" width="3" customWidth="1"/>
    <col min="19" max="25" width="2.42578125" customWidth="1"/>
    <col min="26" max="26" width="1.5703125" customWidth="1"/>
  </cols>
  <sheetData>
    <row r="1" spans="1:27" s="3" customFormat="1" ht="15" customHeight="1">
      <c r="A1" s="159">
        <f>DATE(Configuración!D5,Configuración!D7+6,1)</f>
        <v>44743</v>
      </c>
      <c r="B1" s="159"/>
      <c r="C1" s="159"/>
      <c r="D1" s="159"/>
      <c r="E1" s="159"/>
      <c r="F1" s="159"/>
      <c r="G1" s="159"/>
      <c r="H1" s="159"/>
      <c r="I1" s="159"/>
      <c r="J1" s="159"/>
      <c r="K1" s="158">
        <f>DATE(YEAR(A1),MONTH(A1)-1,1)</f>
        <v>44713</v>
      </c>
      <c r="L1" s="158"/>
      <c r="M1" s="158"/>
      <c r="N1" s="158"/>
      <c r="O1" s="158"/>
      <c r="P1" s="158"/>
      <c r="Q1" s="158"/>
      <c r="S1" s="158">
        <f>DATE(YEAR(A1),MONTH(A1)+1,1)</f>
        <v>44774</v>
      </c>
      <c r="T1" s="158"/>
      <c r="U1" s="158"/>
      <c r="V1" s="158"/>
      <c r="W1" s="158"/>
      <c r="X1" s="158"/>
      <c r="Y1" s="158"/>
    </row>
    <row r="2" spans="1:27" s="3" customFormat="1" ht="11.25" customHeight="1">
      <c r="A2" s="159"/>
      <c r="B2" s="159"/>
      <c r="C2" s="159"/>
      <c r="D2" s="159"/>
      <c r="E2" s="159"/>
      <c r="F2" s="159"/>
      <c r="G2" s="159"/>
      <c r="H2" s="159"/>
      <c r="I2" s="159"/>
      <c r="J2" s="159"/>
      <c r="K2" s="38" t="str">
        <f>INDEX({"Do";"Lu";"Ma";"Mi";"Ju";"Vi";"Sá"},1+MOD(start_day+1-2,7))</f>
        <v>Do</v>
      </c>
      <c r="L2" s="58" t="str">
        <f>INDEX({"Do";"Lu";"Ma";"Mi";"Ju";"Vi";"Sá"},1+MOD(start_day+2-2,7))</f>
        <v>Lu</v>
      </c>
      <c r="M2" s="58" t="str">
        <f>INDEX({"Do";"Lu";"Ma";"Mi";"Ju";"Vi";"Sá"},1+MOD(start_day+3-2,7))</f>
        <v>Ma</v>
      </c>
      <c r="N2" s="58" t="str">
        <f>INDEX({"Do";"Lu";"Ma";"Mi";"Ju";"Vi";"Sá"},1+MOD(start_day+4-2,7))</f>
        <v>Mi</v>
      </c>
      <c r="O2" s="58" t="str">
        <f>INDEX({"Do";"Lu";"Ma";"Mi";"Ju";"Vi";"Sá"},1+MOD(start_day+5-2,7))</f>
        <v>Ju</v>
      </c>
      <c r="P2" s="58" t="str">
        <f>INDEX({"Do";"Lu";"Ma";"Mi";"Ju";"Vi";"Sá"},1+MOD(start_day+6-2,7))</f>
        <v>Vi</v>
      </c>
      <c r="Q2" s="58" t="str">
        <f>INDEX({"Do";"Lu";"Ma";"Mi";"Ju";"Vi";"Sá"},1+MOD(start_day+7-2,7))</f>
        <v>Sá</v>
      </c>
      <c r="R2" s="59"/>
      <c r="S2" s="58" t="str">
        <f>INDEX({"Do";"Lu";"Ma";"Mi";"Ju";"Vi";"Sá"},1+MOD(start_day+1-2,7))</f>
        <v>Do</v>
      </c>
      <c r="T2" s="58" t="str">
        <f>INDEX({"Do";"Lu";"Ma";"Mi";"Ju";"Vi";"Sá"},1+MOD(start_day+2-2,7))</f>
        <v>Lu</v>
      </c>
      <c r="U2" s="58" t="str">
        <f>INDEX({"Do";"Lu";"Ma";"Mi";"Ju";"Vi";"Sá"},1+MOD(start_day+3-2,7))</f>
        <v>Ma</v>
      </c>
      <c r="V2" s="58" t="str">
        <f>INDEX({"Do";"Lu";"Ma";"Mi";"Ju";"Vi";"Sá"},1+MOD(start_day+4-2,7))</f>
        <v>Mi</v>
      </c>
      <c r="W2" s="58" t="str">
        <f>INDEX({"Do";"Lu";"Ma";"Mi";"Ju";"Vi";"Sá"},1+MOD(start_day+5-2,7))</f>
        <v>Ju</v>
      </c>
      <c r="X2" s="58" t="str">
        <f>INDEX({"Do";"Lu";"Ma";"Mi";"Ju";"Vi";"Sá"},1+MOD(start_day+6-2,7))</f>
        <v>Vi</v>
      </c>
      <c r="Y2" s="58" t="str">
        <f>INDEX({"Do";"Lu";"Ma";"Mi";"Ju";"Vi";"Sá"},1+MOD(start_day+7-2,7))</f>
        <v>Sá</v>
      </c>
    </row>
    <row r="3" spans="1:27" s="4" customFormat="1" ht="9" customHeight="1">
      <c r="A3" s="159"/>
      <c r="B3" s="159"/>
      <c r="C3" s="159"/>
      <c r="D3" s="159"/>
      <c r="E3" s="159"/>
      <c r="F3" s="159"/>
      <c r="G3" s="159"/>
      <c r="H3" s="159"/>
      <c r="I3" s="159"/>
      <c r="J3" s="159"/>
      <c r="K3" s="39" t="str">
        <f t="shared" ref="K3:Q8" si="0">IF(MONTH($K$1)&lt;&gt;MONTH($K$1-(WEEKDAY($K$1,1)-(start_day-1))-IF((WEEKDAY($K$1,1)-(start_day-1))&lt;=0,7,0)+(ROW(K3)-ROW($K$3))*7+(COLUMN(K3)-COLUMN($K$3)+1)),"",$K$1-(WEEKDAY($K$1,1)-(start_day-1))-IF((WEEKDAY($K$1,1)-(start_day-1))&lt;=0,7,0)+(ROW(K3)-ROW($K$3))*7+(COLUMN(K3)-COLUMN($K$3)+1))</f>
        <v/>
      </c>
      <c r="L3" s="39" t="str">
        <f t="shared" si="0"/>
        <v/>
      </c>
      <c r="M3" s="39" t="str">
        <f t="shared" si="0"/>
        <v/>
      </c>
      <c r="N3" s="39">
        <f t="shared" si="0"/>
        <v>44713</v>
      </c>
      <c r="O3" s="39">
        <f t="shared" si="0"/>
        <v>44714</v>
      </c>
      <c r="P3" s="39">
        <f t="shared" si="0"/>
        <v>44715</v>
      </c>
      <c r="Q3" s="39">
        <f t="shared" si="0"/>
        <v>44716</v>
      </c>
      <c r="R3" s="3"/>
      <c r="S3" s="39" t="str">
        <f t="shared" ref="S3:Y8" si="1">IF(MONTH($S$1)&lt;&gt;MONTH($S$1-(WEEKDAY($S$1,1)-(start_day-1))-IF((WEEKDAY($S$1,1)-(start_day-1))&lt;=0,7,0)+(ROW(S3)-ROW($S$3))*7+(COLUMN(S3)-COLUMN($S$3)+1)),"",$S$1-(WEEKDAY($S$1,1)-(start_day-1))-IF((WEEKDAY($S$1,1)-(start_day-1))&lt;=0,7,0)+(ROW(S3)-ROW($S$3))*7+(COLUMN(S3)-COLUMN($S$3)+1))</f>
        <v/>
      </c>
      <c r="T3" s="39">
        <f t="shared" si="1"/>
        <v>44774</v>
      </c>
      <c r="U3" s="39">
        <f t="shared" si="1"/>
        <v>44775</v>
      </c>
      <c r="V3" s="39">
        <f t="shared" si="1"/>
        <v>44776</v>
      </c>
      <c r="W3" s="39">
        <f t="shared" si="1"/>
        <v>44777</v>
      </c>
      <c r="X3" s="39">
        <f t="shared" si="1"/>
        <v>44778</v>
      </c>
      <c r="Y3" s="39">
        <f t="shared" si="1"/>
        <v>44779</v>
      </c>
    </row>
    <row r="4" spans="1:27" s="4" customFormat="1" ht="9" customHeight="1">
      <c r="A4" s="159"/>
      <c r="B4" s="159"/>
      <c r="C4" s="159"/>
      <c r="D4" s="159"/>
      <c r="E4" s="159"/>
      <c r="F4" s="159"/>
      <c r="G4" s="159"/>
      <c r="H4" s="159"/>
      <c r="I4" s="159"/>
      <c r="J4" s="159"/>
      <c r="K4" s="39">
        <f t="shared" si="0"/>
        <v>44717</v>
      </c>
      <c r="L4" s="39">
        <f t="shared" si="0"/>
        <v>44718</v>
      </c>
      <c r="M4" s="39">
        <f t="shared" si="0"/>
        <v>44719</v>
      </c>
      <c r="N4" s="39">
        <f t="shared" si="0"/>
        <v>44720</v>
      </c>
      <c r="O4" s="39">
        <f t="shared" si="0"/>
        <v>44721</v>
      </c>
      <c r="P4" s="39">
        <f t="shared" si="0"/>
        <v>44722</v>
      </c>
      <c r="Q4" s="39">
        <f t="shared" si="0"/>
        <v>44723</v>
      </c>
      <c r="R4" s="3"/>
      <c r="S4" s="39">
        <f t="shared" si="1"/>
        <v>44780</v>
      </c>
      <c r="T4" s="39">
        <f t="shared" si="1"/>
        <v>44781</v>
      </c>
      <c r="U4" s="39">
        <f t="shared" si="1"/>
        <v>44782</v>
      </c>
      <c r="V4" s="39">
        <f t="shared" si="1"/>
        <v>44783</v>
      </c>
      <c r="W4" s="39">
        <f t="shared" si="1"/>
        <v>44784</v>
      </c>
      <c r="X4" s="39">
        <f t="shared" si="1"/>
        <v>44785</v>
      </c>
      <c r="Y4" s="39">
        <f t="shared" si="1"/>
        <v>44786</v>
      </c>
    </row>
    <row r="5" spans="1:27" s="4" customFormat="1" ht="9" customHeight="1">
      <c r="A5" s="159"/>
      <c r="B5" s="159"/>
      <c r="C5" s="159"/>
      <c r="D5" s="159"/>
      <c r="E5" s="159"/>
      <c r="F5" s="159"/>
      <c r="G5" s="159"/>
      <c r="H5" s="159"/>
      <c r="I5" s="159"/>
      <c r="J5" s="159"/>
      <c r="K5" s="39">
        <f t="shared" si="0"/>
        <v>44724</v>
      </c>
      <c r="L5" s="39">
        <f t="shared" si="0"/>
        <v>44725</v>
      </c>
      <c r="M5" s="39">
        <f t="shared" si="0"/>
        <v>44726</v>
      </c>
      <c r="N5" s="39">
        <f t="shared" si="0"/>
        <v>44727</v>
      </c>
      <c r="O5" s="39">
        <f t="shared" si="0"/>
        <v>44728</v>
      </c>
      <c r="P5" s="39">
        <f t="shared" si="0"/>
        <v>44729</v>
      </c>
      <c r="Q5" s="39">
        <f t="shared" si="0"/>
        <v>44730</v>
      </c>
      <c r="R5" s="3"/>
      <c r="S5" s="39">
        <f t="shared" si="1"/>
        <v>44787</v>
      </c>
      <c r="T5" s="39">
        <f t="shared" si="1"/>
        <v>44788</v>
      </c>
      <c r="U5" s="39">
        <f t="shared" si="1"/>
        <v>44789</v>
      </c>
      <c r="V5" s="39">
        <f t="shared" si="1"/>
        <v>44790</v>
      </c>
      <c r="W5" s="39">
        <f t="shared" si="1"/>
        <v>44791</v>
      </c>
      <c r="X5" s="39">
        <f t="shared" si="1"/>
        <v>44792</v>
      </c>
      <c r="Y5" s="39">
        <f t="shared" si="1"/>
        <v>44793</v>
      </c>
    </row>
    <row r="6" spans="1:27" s="4" customFormat="1" ht="9" customHeight="1">
      <c r="A6" s="159"/>
      <c r="B6" s="159"/>
      <c r="C6" s="159"/>
      <c r="D6" s="159"/>
      <c r="E6" s="159"/>
      <c r="F6" s="159"/>
      <c r="G6" s="159"/>
      <c r="H6" s="159"/>
      <c r="I6" s="159"/>
      <c r="J6" s="159"/>
      <c r="K6" s="39">
        <f t="shared" si="0"/>
        <v>44731</v>
      </c>
      <c r="L6" s="39">
        <f t="shared" si="0"/>
        <v>44732</v>
      </c>
      <c r="M6" s="39">
        <f t="shared" si="0"/>
        <v>44733</v>
      </c>
      <c r="N6" s="39">
        <f t="shared" si="0"/>
        <v>44734</v>
      </c>
      <c r="O6" s="39">
        <f t="shared" si="0"/>
        <v>44735</v>
      </c>
      <c r="P6" s="39">
        <f t="shared" si="0"/>
        <v>44736</v>
      </c>
      <c r="Q6" s="39">
        <f t="shared" si="0"/>
        <v>44737</v>
      </c>
      <c r="R6" s="3"/>
      <c r="S6" s="39">
        <f t="shared" si="1"/>
        <v>44794</v>
      </c>
      <c r="T6" s="39">
        <f t="shared" si="1"/>
        <v>44795</v>
      </c>
      <c r="U6" s="39">
        <f t="shared" si="1"/>
        <v>44796</v>
      </c>
      <c r="V6" s="39">
        <f t="shared" si="1"/>
        <v>44797</v>
      </c>
      <c r="W6" s="39">
        <f t="shared" si="1"/>
        <v>44798</v>
      </c>
      <c r="X6" s="39">
        <f t="shared" si="1"/>
        <v>44799</v>
      </c>
      <c r="Y6" s="39">
        <f t="shared" si="1"/>
        <v>44800</v>
      </c>
    </row>
    <row r="7" spans="1:27" s="4" customFormat="1" ht="9" customHeight="1">
      <c r="A7" s="159"/>
      <c r="B7" s="159"/>
      <c r="C7" s="159"/>
      <c r="D7" s="159"/>
      <c r="E7" s="159"/>
      <c r="F7" s="159"/>
      <c r="G7" s="159"/>
      <c r="H7" s="159"/>
      <c r="I7" s="159"/>
      <c r="J7" s="159"/>
      <c r="K7" s="39">
        <f t="shared" si="0"/>
        <v>44738</v>
      </c>
      <c r="L7" s="39">
        <f t="shared" si="0"/>
        <v>44739</v>
      </c>
      <c r="M7" s="39">
        <f t="shared" si="0"/>
        <v>44740</v>
      </c>
      <c r="N7" s="39">
        <f t="shared" si="0"/>
        <v>44741</v>
      </c>
      <c r="O7" s="39">
        <f t="shared" si="0"/>
        <v>44742</v>
      </c>
      <c r="P7" s="39" t="str">
        <f t="shared" si="0"/>
        <v/>
      </c>
      <c r="Q7" s="39" t="str">
        <f t="shared" si="0"/>
        <v/>
      </c>
      <c r="R7" s="3"/>
      <c r="S7" s="39">
        <f t="shared" si="1"/>
        <v>44801</v>
      </c>
      <c r="T7" s="39">
        <f t="shared" si="1"/>
        <v>44802</v>
      </c>
      <c r="U7" s="39">
        <f t="shared" si="1"/>
        <v>44803</v>
      </c>
      <c r="V7" s="39">
        <f t="shared" si="1"/>
        <v>44804</v>
      </c>
      <c r="W7" s="39" t="str">
        <f t="shared" si="1"/>
        <v/>
      </c>
      <c r="X7" s="39" t="str">
        <f t="shared" si="1"/>
        <v/>
      </c>
      <c r="Y7" s="39" t="str">
        <f t="shared" si="1"/>
        <v/>
      </c>
    </row>
    <row r="8" spans="1:27" s="5" customFormat="1" ht="23.25" customHeight="1">
      <c r="A8" s="37"/>
      <c r="B8" s="37"/>
      <c r="C8" s="117" t="s">
        <v>11</v>
      </c>
      <c r="D8" s="117"/>
      <c r="E8" s="117"/>
      <c r="F8" s="117"/>
      <c r="G8" s="117"/>
      <c r="H8" s="117"/>
      <c r="I8" s="117"/>
      <c r="J8" s="117"/>
      <c r="K8" s="39" t="str">
        <f t="shared" si="0"/>
        <v/>
      </c>
      <c r="L8" s="39" t="str">
        <f t="shared" si="0"/>
        <v/>
      </c>
      <c r="M8" s="39" t="str">
        <f t="shared" si="0"/>
        <v/>
      </c>
      <c r="N8" s="39" t="str">
        <f t="shared" si="0"/>
        <v/>
      </c>
      <c r="O8" s="39" t="str">
        <f t="shared" si="0"/>
        <v/>
      </c>
      <c r="P8" s="39" t="str">
        <f t="shared" si="0"/>
        <v/>
      </c>
      <c r="Q8" s="39" t="str">
        <f t="shared" si="0"/>
        <v/>
      </c>
      <c r="R8" s="31"/>
      <c r="S8" s="39" t="str">
        <f t="shared" si="1"/>
        <v/>
      </c>
      <c r="T8" s="39" t="str">
        <f t="shared" si="1"/>
        <v/>
      </c>
      <c r="U8" s="39" t="str">
        <f t="shared" si="1"/>
        <v/>
      </c>
      <c r="V8" s="39" t="str">
        <f t="shared" si="1"/>
        <v/>
      </c>
      <c r="W8" s="39" t="str">
        <f t="shared" si="1"/>
        <v/>
      </c>
      <c r="X8" s="39" t="str">
        <f t="shared" si="1"/>
        <v/>
      </c>
      <c r="Y8" s="39" t="str">
        <f t="shared" si="1"/>
        <v/>
      </c>
      <c r="Z8" s="32"/>
    </row>
    <row r="9" spans="1:27" s="1" customFormat="1" ht="21" customHeight="1">
      <c r="A9" s="131">
        <f>A10</f>
        <v>44738</v>
      </c>
      <c r="B9" s="131"/>
      <c r="C9" s="131">
        <f>C10</f>
        <v>44739</v>
      </c>
      <c r="D9" s="131"/>
      <c r="E9" s="131">
        <f>E10</f>
        <v>44740</v>
      </c>
      <c r="F9" s="131"/>
      <c r="G9" s="131">
        <f>G10</f>
        <v>44741</v>
      </c>
      <c r="H9" s="131"/>
      <c r="I9" s="131">
        <f>I10</f>
        <v>44742</v>
      </c>
      <c r="J9" s="131"/>
      <c r="K9" s="131">
        <f>K10</f>
        <v>44743</v>
      </c>
      <c r="L9" s="131"/>
      <c r="M9" s="131"/>
      <c r="N9" s="131"/>
      <c r="O9" s="131"/>
      <c r="P9" s="131"/>
      <c r="Q9" s="131"/>
      <c r="R9" s="131"/>
      <c r="S9" s="131">
        <f>S10</f>
        <v>44744</v>
      </c>
      <c r="T9" s="131"/>
      <c r="U9" s="131"/>
      <c r="V9" s="131"/>
      <c r="W9" s="131"/>
      <c r="X9" s="131"/>
      <c r="Y9" s="131"/>
      <c r="Z9" s="131"/>
    </row>
    <row r="10" spans="1:27" s="1" customFormat="1" ht="18.75">
      <c r="A10" s="44">
        <f>$A$1-(WEEKDAY($A$1,1)-(start_day-1))-IF((WEEKDAY($A$1,1)-(start_day-1))&lt;=0,7,0)+1</f>
        <v>44738</v>
      </c>
      <c r="B10" s="45"/>
      <c r="C10" s="42">
        <f>A10+1</f>
        <v>44739</v>
      </c>
      <c r="D10" s="43"/>
      <c r="E10" s="42">
        <f>C10+1</f>
        <v>44740</v>
      </c>
      <c r="F10" s="43"/>
      <c r="G10" s="42">
        <f>E10+1</f>
        <v>44741</v>
      </c>
      <c r="H10" s="43"/>
      <c r="I10" s="42">
        <f>G10+1</f>
        <v>44742</v>
      </c>
      <c r="J10" s="43"/>
      <c r="K10" s="161">
        <f>I10+1</f>
        <v>44743</v>
      </c>
      <c r="L10" s="162"/>
      <c r="M10" s="163"/>
      <c r="N10" s="163"/>
      <c r="O10" s="163"/>
      <c r="P10" s="163"/>
      <c r="Q10" s="163"/>
      <c r="R10" s="164"/>
      <c r="S10" s="165">
        <f>K10+1</f>
        <v>44744</v>
      </c>
      <c r="T10" s="100"/>
      <c r="U10" s="166"/>
      <c r="V10" s="166"/>
      <c r="W10" s="166"/>
      <c r="X10" s="166"/>
      <c r="Y10" s="166"/>
      <c r="Z10" s="167"/>
    </row>
    <row r="11" spans="1:27" s="1" customFormat="1">
      <c r="A11" s="104"/>
      <c r="B11" s="105"/>
      <c r="C11" s="89"/>
      <c r="D11" s="89"/>
      <c r="E11" s="89"/>
      <c r="F11" s="89"/>
      <c r="G11" s="89"/>
      <c r="H11" s="89"/>
      <c r="I11" s="89"/>
      <c r="J11" s="89"/>
      <c r="K11" s="89"/>
      <c r="L11" s="89"/>
      <c r="M11" s="89"/>
      <c r="N11" s="89"/>
      <c r="O11" s="89"/>
      <c r="P11" s="89"/>
      <c r="Q11" s="89"/>
      <c r="R11" s="89"/>
      <c r="S11" s="155"/>
      <c r="T11" s="105"/>
      <c r="U11" s="105"/>
      <c r="V11" s="105"/>
      <c r="W11" s="105"/>
      <c r="X11" s="105"/>
      <c r="Y11" s="105"/>
      <c r="Z11" s="156"/>
    </row>
    <row r="12" spans="1:27" s="1" customFormat="1">
      <c r="A12" s="104"/>
      <c r="B12" s="105"/>
      <c r="C12" s="89"/>
      <c r="D12" s="89"/>
      <c r="E12" s="89"/>
      <c r="F12" s="89"/>
      <c r="G12" s="89"/>
      <c r="H12" s="89"/>
      <c r="I12" s="89"/>
      <c r="J12" s="89"/>
      <c r="K12" s="89"/>
      <c r="L12" s="89"/>
      <c r="M12" s="89"/>
      <c r="N12" s="89"/>
      <c r="O12" s="89"/>
      <c r="P12" s="89"/>
      <c r="Q12" s="89"/>
      <c r="R12" s="89"/>
      <c r="S12" s="155"/>
      <c r="T12" s="105"/>
      <c r="U12" s="105"/>
      <c r="V12" s="105"/>
      <c r="W12" s="105"/>
      <c r="X12" s="105"/>
      <c r="Y12" s="105"/>
      <c r="Z12" s="156"/>
    </row>
    <row r="13" spans="1:27" s="1" customFormat="1">
      <c r="A13" s="104"/>
      <c r="B13" s="105"/>
      <c r="C13" s="89"/>
      <c r="D13" s="89"/>
      <c r="E13" s="89"/>
      <c r="F13" s="89"/>
      <c r="G13" s="89"/>
      <c r="H13" s="89"/>
      <c r="I13" s="89"/>
      <c r="J13" s="89"/>
      <c r="K13" s="89"/>
      <c r="L13" s="89"/>
      <c r="M13" s="89"/>
      <c r="N13" s="89"/>
      <c r="O13" s="89"/>
      <c r="P13" s="89"/>
      <c r="Q13" s="89"/>
      <c r="R13" s="89"/>
      <c r="S13" s="155"/>
      <c r="T13" s="105"/>
      <c r="U13" s="105"/>
      <c r="V13" s="105"/>
      <c r="W13" s="105"/>
      <c r="X13" s="105"/>
      <c r="Y13" s="105"/>
      <c r="Z13" s="156"/>
    </row>
    <row r="14" spans="1:27" s="1" customFormat="1">
      <c r="A14" s="104"/>
      <c r="B14" s="105"/>
      <c r="C14" s="89"/>
      <c r="D14" s="89"/>
      <c r="E14" s="89"/>
      <c r="F14" s="89"/>
      <c r="G14" s="89"/>
      <c r="H14" s="89"/>
      <c r="I14" s="89"/>
      <c r="J14" s="89"/>
      <c r="K14" s="89"/>
      <c r="L14" s="89"/>
      <c r="M14" s="89"/>
      <c r="N14" s="89"/>
      <c r="O14" s="89"/>
      <c r="P14" s="89"/>
      <c r="Q14" s="89"/>
      <c r="R14" s="89"/>
      <c r="S14" s="155"/>
      <c r="T14" s="105"/>
      <c r="U14" s="105"/>
      <c r="V14" s="105"/>
      <c r="W14" s="105"/>
      <c r="X14" s="105"/>
      <c r="Y14" s="105"/>
      <c r="Z14" s="156"/>
    </row>
    <row r="15" spans="1:27" s="2" customFormat="1" ht="13.15" customHeight="1">
      <c r="A15" s="106"/>
      <c r="B15" s="107"/>
      <c r="C15" s="89"/>
      <c r="D15" s="89"/>
      <c r="E15" s="89"/>
      <c r="F15" s="89"/>
      <c r="G15" s="89"/>
      <c r="H15" s="89"/>
      <c r="I15" s="89"/>
      <c r="J15" s="89"/>
      <c r="K15" s="89"/>
      <c r="L15" s="89"/>
      <c r="M15" s="89"/>
      <c r="N15" s="89"/>
      <c r="O15" s="89"/>
      <c r="P15" s="89"/>
      <c r="Q15" s="89"/>
      <c r="R15" s="89"/>
      <c r="S15" s="107"/>
      <c r="T15" s="107"/>
      <c r="U15" s="107"/>
      <c r="V15" s="107"/>
      <c r="W15" s="107"/>
      <c r="X15" s="107"/>
      <c r="Y15" s="107"/>
      <c r="Z15" s="157"/>
      <c r="AA15" s="1"/>
    </row>
    <row r="16" spans="1:27" s="1" customFormat="1" ht="18.75">
      <c r="A16" s="40">
        <f>S10+1</f>
        <v>44745</v>
      </c>
      <c r="B16" s="25"/>
      <c r="C16" s="42">
        <f>A16+1</f>
        <v>44746</v>
      </c>
      <c r="D16" s="43"/>
      <c r="E16" s="42">
        <f>C16+1</f>
        <v>44747</v>
      </c>
      <c r="F16" s="43"/>
      <c r="G16" s="42">
        <f>E16+1</f>
        <v>44748</v>
      </c>
      <c r="H16" s="43"/>
      <c r="I16" s="42">
        <f>G16+1</f>
        <v>44749</v>
      </c>
      <c r="J16" s="43"/>
      <c r="K16" s="161">
        <f>I16+1</f>
        <v>44750</v>
      </c>
      <c r="L16" s="162"/>
      <c r="M16" s="163"/>
      <c r="N16" s="163"/>
      <c r="O16" s="163"/>
      <c r="P16" s="163"/>
      <c r="Q16" s="163"/>
      <c r="R16" s="164"/>
      <c r="S16" s="168">
        <f>K16+1</f>
        <v>44751</v>
      </c>
      <c r="T16" s="83"/>
      <c r="U16" s="169"/>
      <c r="V16" s="169"/>
      <c r="W16" s="169"/>
      <c r="X16" s="169"/>
      <c r="Y16" s="169"/>
      <c r="Z16" s="170"/>
    </row>
    <row r="17" spans="1:27" s="1" customFormat="1" ht="15.75" customHeight="1">
      <c r="A17" s="104"/>
      <c r="B17" s="105"/>
      <c r="C17" s="89"/>
      <c r="D17" s="89"/>
      <c r="E17" s="178"/>
      <c r="F17" s="179"/>
      <c r="G17" s="89"/>
      <c r="H17" s="89"/>
      <c r="I17" s="178"/>
      <c r="J17" s="179"/>
      <c r="K17" s="89"/>
      <c r="L17" s="89"/>
      <c r="M17" s="89"/>
      <c r="N17" s="89"/>
      <c r="O17" s="89"/>
      <c r="P17" s="89"/>
      <c r="Q17" s="89"/>
      <c r="R17" s="89"/>
      <c r="S17" s="155"/>
      <c r="T17" s="105"/>
      <c r="U17" s="105"/>
      <c r="V17" s="105"/>
      <c r="W17" s="105"/>
      <c r="X17" s="105"/>
      <c r="Y17" s="105"/>
      <c r="Z17" s="156"/>
    </row>
    <row r="18" spans="1:27" s="1" customFormat="1">
      <c r="A18" s="104"/>
      <c r="B18" s="105"/>
      <c r="C18" s="89"/>
      <c r="D18" s="89"/>
      <c r="E18" s="89"/>
      <c r="F18" s="89"/>
      <c r="G18" s="89"/>
      <c r="H18" s="89"/>
      <c r="I18" s="89"/>
      <c r="J18" s="89"/>
      <c r="K18" s="89"/>
      <c r="L18" s="89"/>
      <c r="M18" s="89"/>
      <c r="N18" s="89"/>
      <c r="O18" s="89"/>
      <c r="P18" s="89"/>
      <c r="Q18" s="89"/>
      <c r="R18" s="89"/>
      <c r="S18" s="155"/>
      <c r="T18" s="105"/>
      <c r="U18" s="105"/>
      <c r="V18" s="105"/>
      <c r="W18" s="105"/>
      <c r="X18" s="105"/>
      <c r="Y18" s="105"/>
      <c r="Z18" s="156"/>
    </row>
    <row r="19" spans="1:27" s="1" customFormat="1">
      <c r="A19" s="104"/>
      <c r="B19" s="105"/>
      <c r="C19" s="89"/>
      <c r="D19" s="89"/>
      <c r="E19" s="89"/>
      <c r="F19" s="89"/>
      <c r="G19" s="89"/>
      <c r="H19" s="89"/>
      <c r="I19" s="89"/>
      <c r="J19" s="89"/>
      <c r="K19" s="89"/>
      <c r="L19" s="89"/>
      <c r="M19" s="89"/>
      <c r="N19" s="89"/>
      <c r="O19" s="89"/>
      <c r="P19" s="89"/>
      <c r="Q19" s="89"/>
      <c r="R19" s="89"/>
      <c r="S19" s="155"/>
      <c r="T19" s="105"/>
      <c r="U19" s="105"/>
      <c r="V19" s="105"/>
      <c r="W19" s="105"/>
      <c r="X19" s="105"/>
      <c r="Y19" s="105"/>
      <c r="Z19" s="156"/>
    </row>
    <row r="20" spans="1:27" s="1" customFormat="1">
      <c r="A20" s="104"/>
      <c r="B20" s="105"/>
      <c r="C20" s="89"/>
      <c r="D20" s="89"/>
      <c r="E20" s="89"/>
      <c r="F20" s="89"/>
      <c r="G20" s="89"/>
      <c r="H20" s="89"/>
      <c r="I20" s="89"/>
      <c r="J20" s="89"/>
      <c r="K20" s="89"/>
      <c r="L20" s="89"/>
      <c r="M20" s="89"/>
      <c r="N20" s="89"/>
      <c r="O20" s="89"/>
      <c r="P20" s="89"/>
      <c r="Q20" s="89"/>
      <c r="R20" s="89"/>
      <c r="S20" s="155"/>
      <c r="T20" s="105"/>
      <c r="U20" s="105"/>
      <c r="V20" s="105"/>
      <c r="W20" s="105"/>
      <c r="X20" s="105"/>
      <c r="Y20" s="105"/>
      <c r="Z20" s="156"/>
    </row>
    <row r="21" spans="1:27" s="2" customFormat="1" ht="13.15" customHeight="1">
      <c r="A21" s="106"/>
      <c r="B21" s="107"/>
      <c r="C21" s="89"/>
      <c r="D21" s="89"/>
      <c r="E21" s="89"/>
      <c r="F21" s="89"/>
      <c r="G21" s="89"/>
      <c r="H21" s="89"/>
      <c r="I21" s="89"/>
      <c r="J21" s="89"/>
      <c r="K21" s="89"/>
      <c r="L21" s="89"/>
      <c r="M21" s="89"/>
      <c r="N21" s="89"/>
      <c r="O21" s="89"/>
      <c r="P21" s="89"/>
      <c r="Q21" s="89"/>
      <c r="R21" s="89"/>
      <c r="S21" s="107"/>
      <c r="T21" s="107"/>
      <c r="U21" s="107"/>
      <c r="V21" s="107"/>
      <c r="W21" s="107"/>
      <c r="X21" s="107"/>
      <c r="Y21" s="107"/>
      <c r="Z21" s="157"/>
      <c r="AA21" s="1"/>
    </row>
    <row r="22" spans="1:27" s="1" customFormat="1" ht="18.75">
      <c r="A22" s="40">
        <f>S16+1</f>
        <v>44752</v>
      </c>
      <c r="B22" s="25"/>
      <c r="C22" s="42">
        <f>A22+1</f>
        <v>44753</v>
      </c>
      <c r="D22" s="43"/>
      <c r="E22" s="42">
        <f>C22+1</f>
        <v>44754</v>
      </c>
      <c r="F22" s="43"/>
      <c r="G22" s="42">
        <f>E22+1</f>
        <v>44755</v>
      </c>
      <c r="H22" s="43"/>
      <c r="I22" s="42">
        <f>G22+1</f>
        <v>44756</v>
      </c>
      <c r="J22" s="43"/>
      <c r="K22" s="161">
        <f>I22+1</f>
        <v>44757</v>
      </c>
      <c r="L22" s="162"/>
      <c r="M22" s="163"/>
      <c r="N22" s="163"/>
      <c r="O22" s="163"/>
      <c r="P22" s="163"/>
      <c r="Q22" s="163"/>
      <c r="R22" s="164"/>
      <c r="S22" s="168">
        <f>K22+1</f>
        <v>44758</v>
      </c>
      <c r="T22" s="83"/>
      <c r="U22" s="169"/>
      <c r="V22" s="169"/>
      <c r="W22" s="169"/>
      <c r="X22" s="169"/>
      <c r="Y22" s="169"/>
      <c r="Z22" s="170"/>
    </row>
    <row r="23" spans="1:27" s="1" customFormat="1">
      <c r="A23" s="104"/>
      <c r="B23" s="105"/>
      <c r="C23" s="89"/>
      <c r="D23" s="89"/>
      <c r="E23" s="89"/>
      <c r="F23" s="89"/>
      <c r="G23" s="89"/>
      <c r="H23" s="89"/>
      <c r="I23" s="89"/>
      <c r="J23" s="89"/>
      <c r="K23" s="89"/>
      <c r="L23" s="89"/>
      <c r="M23" s="89"/>
      <c r="N23" s="89"/>
      <c r="O23" s="89"/>
      <c r="P23" s="89"/>
      <c r="Q23" s="89"/>
      <c r="R23" s="89"/>
      <c r="S23" s="155"/>
      <c r="T23" s="105"/>
      <c r="U23" s="105"/>
      <c r="V23" s="105"/>
      <c r="W23" s="105"/>
      <c r="X23" s="105"/>
      <c r="Y23" s="105"/>
      <c r="Z23" s="156"/>
    </row>
    <row r="24" spans="1:27" s="1" customFormat="1">
      <c r="A24" s="104"/>
      <c r="B24" s="105"/>
      <c r="C24" s="89"/>
      <c r="D24" s="89"/>
      <c r="E24" s="89"/>
      <c r="F24" s="89"/>
      <c r="G24" s="89"/>
      <c r="H24" s="89"/>
      <c r="I24" s="89"/>
      <c r="J24" s="89"/>
      <c r="K24" s="89"/>
      <c r="L24" s="89"/>
      <c r="M24" s="89"/>
      <c r="N24" s="89"/>
      <c r="O24" s="89"/>
      <c r="P24" s="89"/>
      <c r="Q24" s="89"/>
      <c r="R24" s="89"/>
      <c r="S24" s="155"/>
      <c r="T24" s="105"/>
      <c r="U24" s="105"/>
      <c r="V24" s="105"/>
      <c r="W24" s="105"/>
      <c r="X24" s="105"/>
      <c r="Y24" s="105"/>
      <c r="Z24" s="156"/>
    </row>
    <row r="25" spans="1:27" s="1" customFormat="1">
      <c r="A25" s="104"/>
      <c r="B25" s="105"/>
      <c r="C25" s="89"/>
      <c r="D25" s="89"/>
      <c r="E25" s="89"/>
      <c r="F25" s="89"/>
      <c r="G25" s="89"/>
      <c r="H25" s="89"/>
      <c r="I25" s="89"/>
      <c r="J25" s="89"/>
      <c r="K25" s="89"/>
      <c r="L25" s="89"/>
      <c r="M25" s="89"/>
      <c r="N25" s="89"/>
      <c r="O25" s="89"/>
      <c r="P25" s="89"/>
      <c r="Q25" s="89"/>
      <c r="R25" s="89"/>
      <c r="S25" s="155"/>
      <c r="T25" s="105"/>
      <c r="U25" s="105"/>
      <c r="V25" s="105"/>
      <c r="W25" s="105"/>
      <c r="X25" s="105"/>
      <c r="Y25" s="105"/>
      <c r="Z25" s="156"/>
    </row>
    <row r="26" spans="1:27" s="1" customFormat="1">
      <c r="A26" s="104"/>
      <c r="B26" s="105"/>
      <c r="C26" s="89"/>
      <c r="D26" s="89"/>
      <c r="E26" s="89"/>
      <c r="F26" s="89"/>
      <c r="G26" s="89"/>
      <c r="H26" s="89"/>
      <c r="I26" s="89"/>
      <c r="J26" s="89"/>
      <c r="K26" s="89"/>
      <c r="L26" s="89"/>
      <c r="M26" s="89"/>
      <c r="N26" s="89"/>
      <c r="O26" s="89"/>
      <c r="P26" s="89"/>
      <c r="Q26" s="89"/>
      <c r="R26" s="89"/>
      <c r="S26" s="155"/>
      <c r="T26" s="105"/>
      <c r="U26" s="105"/>
      <c r="V26" s="105"/>
      <c r="W26" s="105"/>
      <c r="X26" s="105"/>
      <c r="Y26" s="105"/>
      <c r="Z26" s="156"/>
    </row>
    <row r="27" spans="1:27" s="2" customFormat="1">
      <c r="A27" s="106"/>
      <c r="B27" s="107"/>
      <c r="C27" s="89"/>
      <c r="D27" s="89"/>
      <c r="E27" s="89"/>
      <c r="F27" s="89"/>
      <c r="G27" s="89"/>
      <c r="H27" s="89"/>
      <c r="I27" s="89"/>
      <c r="J27" s="89"/>
      <c r="K27" s="89"/>
      <c r="L27" s="89"/>
      <c r="M27" s="89"/>
      <c r="N27" s="89"/>
      <c r="O27" s="89"/>
      <c r="P27" s="89"/>
      <c r="Q27" s="89"/>
      <c r="R27" s="89"/>
      <c r="S27" s="107"/>
      <c r="T27" s="107"/>
      <c r="U27" s="107"/>
      <c r="V27" s="107"/>
      <c r="W27" s="107"/>
      <c r="X27" s="107"/>
      <c r="Y27" s="107"/>
      <c r="Z27" s="157"/>
      <c r="AA27" s="1"/>
    </row>
    <row r="28" spans="1:27" s="1" customFormat="1" ht="18.75">
      <c r="A28" s="40">
        <f>S22+1</f>
        <v>44759</v>
      </c>
      <c r="B28" s="25"/>
      <c r="C28" s="42">
        <f>A28+1</f>
        <v>44760</v>
      </c>
      <c r="D28" s="43"/>
      <c r="E28" s="42">
        <f>C28+1</f>
        <v>44761</v>
      </c>
      <c r="F28" s="43"/>
      <c r="G28" s="42">
        <f>E28+1</f>
        <v>44762</v>
      </c>
      <c r="H28" s="43"/>
      <c r="I28" s="42">
        <f>G28+1</f>
        <v>44763</v>
      </c>
      <c r="J28" s="43"/>
      <c r="K28" s="161">
        <f>I28+1</f>
        <v>44764</v>
      </c>
      <c r="L28" s="162"/>
      <c r="M28" s="163"/>
      <c r="N28" s="163"/>
      <c r="O28" s="163"/>
      <c r="P28" s="163"/>
      <c r="Q28" s="163"/>
      <c r="R28" s="164"/>
      <c r="S28" s="168">
        <f>K28+1</f>
        <v>44765</v>
      </c>
      <c r="T28" s="83"/>
      <c r="U28" s="169"/>
      <c r="V28" s="169"/>
      <c r="W28" s="169"/>
      <c r="X28" s="169"/>
      <c r="Y28" s="169"/>
      <c r="Z28" s="170"/>
    </row>
    <row r="29" spans="1:27" s="1" customFormat="1" ht="21.75" customHeight="1">
      <c r="A29" s="104"/>
      <c r="B29" s="105"/>
      <c r="C29" s="89"/>
      <c r="D29" s="89"/>
      <c r="E29" s="89"/>
      <c r="F29" s="89"/>
      <c r="G29" s="89"/>
      <c r="H29" s="89"/>
      <c r="I29" s="178" t="s">
        <v>12</v>
      </c>
      <c r="J29" s="179"/>
      <c r="K29" s="89"/>
      <c r="L29" s="89"/>
      <c r="M29" s="89"/>
      <c r="N29" s="89"/>
      <c r="O29" s="89"/>
      <c r="P29" s="89"/>
      <c r="Q29" s="89"/>
      <c r="R29" s="89"/>
      <c r="S29" s="155"/>
      <c r="T29" s="105"/>
      <c r="U29" s="105"/>
      <c r="V29" s="105"/>
      <c r="W29" s="105"/>
      <c r="X29" s="105"/>
      <c r="Y29" s="105"/>
      <c r="Z29" s="156"/>
    </row>
    <row r="30" spans="1:27" s="1" customFormat="1">
      <c r="A30" s="104"/>
      <c r="B30" s="105"/>
      <c r="C30" s="89"/>
      <c r="D30" s="89"/>
      <c r="E30" s="89"/>
      <c r="F30" s="89"/>
      <c r="G30" s="89"/>
      <c r="H30" s="89"/>
      <c r="I30" s="89"/>
      <c r="J30" s="89"/>
      <c r="K30" s="89"/>
      <c r="L30" s="89"/>
      <c r="M30" s="89"/>
      <c r="N30" s="89"/>
      <c r="O30" s="89"/>
      <c r="P30" s="89"/>
      <c r="Q30" s="89"/>
      <c r="R30" s="89"/>
      <c r="S30" s="155"/>
      <c r="T30" s="105"/>
      <c r="U30" s="105"/>
      <c r="V30" s="105"/>
      <c r="W30" s="105"/>
      <c r="X30" s="105"/>
      <c r="Y30" s="105"/>
      <c r="Z30" s="156"/>
    </row>
    <row r="31" spans="1:27" s="1" customFormat="1">
      <c r="A31" s="104"/>
      <c r="B31" s="105"/>
      <c r="C31" s="89"/>
      <c r="D31" s="89"/>
      <c r="E31" s="89"/>
      <c r="F31" s="89"/>
      <c r="G31" s="89"/>
      <c r="H31" s="89"/>
      <c r="I31" s="89"/>
      <c r="J31" s="89"/>
      <c r="K31" s="89"/>
      <c r="L31" s="89"/>
      <c r="M31" s="89"/>
      <c r="N31" s="89"/>
      <c r="O31" s="89"/>
      <c r="P31" s="89"/>
      <c r="Q31" s="89"/>
      <c r="R31" s="89"/>
      <c r="S31" s="155"/>
      <c r="T31" s="105"/>
      <c r="U31" s="105"/>
      <c r="V31" s="105"/>
      <c r="W31" s="105"/>
      <c r="X31" s="105"/>
      <c r="Y31" s="105"/>
      <c r="Z31" s="156"/>
    </row>
    <row r="32" spans="1:27" s="1" customFormat="1">
      <c r="A32" s="104"/>
      <c r="B32" s="105"/>
      <c r="C32" s="89"/>
      <c r="D32" s="89"/>
      <c r="E32" s="89"/>
      <c r="F32" s="89"/>
      <c r="G32" s="89"/>
      <c r="H32" s="89"/>
      <c r="I32" s="89"/>
      <c r="J32" s="89"/>
      <c r="K32" s="89"/>
      <c r="L32" s="89"/>
      <c r="M32" s="89"/>
      <c r="N32" s="89"/>
      <c r="O32" s="89"/>
      <c r="P32" s="89"/>
      <c r="Q32" s="89"/>
      <c r="R32" s="89"/>
      <c r="S32" s="155"/>
      <c r="T32" s="105"/>
      <c r="U32" s="105"/>
      <c r="V32" s="105"/>
      <c r="W32" s="105"/>
      <c r="X32" s="105"/>
      <c r="Y32" s="105"/>
      <c r="Z32" s="156"/>
    </row>
    <row r="33" spans="1:27" s="2" customFormat="1">
      <c r="A33" s="106"/>
      <c r="B33" s="107"/>
      <c r="C33" s="89"/>
      <c r="D33" s="89"/>
      <c r="E33" s="89"/>
      <c r="F33" s="89"/>
      <c r="G33" s="89"/>
      <c r="H33" s="89"/>
      <c r="I33" s="89"/>
      <c r="J33" s="89"/>
      <c r="K33" s="89"/>
      <c r="L33" s="89"/>
      <c r="M33" s="89"/>
      <c r="N33" s="89"/>
      <c r="O33" s="89"/>
      <c r="P33" s="89"/>
      <c r="Q33" s="89"/>
      <c r="R33" s="89"/>
      <c r="S33" s="107"/>
      <c r="T33" s="107"/>
      <c r="U33" s="107"/>
      <c r="V33" s="107"/>
      <c r="W33" s="107"/>
      <c r="X33" s="107"/>
      <c r="Y33" s="107"/>
      <c r="Z33" s="157"/>
      <c r="AA33" s="1"/>
    </row>
    <row r="34" spans="1:27" s="1" customFormat="1" ht="18.75">
      <c r="A34" s="40">
        <f>S28+1</f>
        <v>44766</v>
      </c>
      <c r="B34" s="25"/>
      <c r="C34" s="42">
        <f>A34+1</f>
        <v>44767</v>
      </c>
      <c r="D34" s="43"/>
      <c r="E34" s="42">
        <f>C34+1</f>
        <v>44768</v>
      </c>
      <c r="F34" s="43"/>
      <c r="G34" s="42">
        <f>E34+1</f>
        <v>44769</v>
      </c>
      <c r="H34" s="43"/>
      <c r="I34" s="42">
        <f>G34+1</f>
        <v>44770</v>
      </c>
      <c r="J34" s="43"/>
      <c r="K34" s="161">
        <f>I34+1</f>
        <v>44771</v>
      </c>
      <c r="L34" s="162"/>
      <c r="M34" s="163"/>
      <c r="N34" s="163"/>
      <c r="O34" s="163"/>
      <c r="P34" s="163"/>
      <c r="Q34" s="163"/>
      <c r="R34" s="164"/>
      <c r="S34" s="168">
        <f>K34+1</f>
        <v>44772</v>
      </c>
      <c r="T34" s="83"/>
      <c r="U34" s="169"/>
      <c r="V34" s="169"/>
      <c r="W34" s="169"/>
      <c r="X34" s="169"/>
      <c r="Y34" s="169"/>
      <c r="Z34" s="170"/>
    </row>
    <row r="35" spans="1:27" s="1" customFormat="1">
      <c r="A35" s="104"/>
      <c r="B35" s="105"/>
      <c r="C35" s="89"/>
      <c r="D35" s="89"/>
      <c r="E35" s="89"/>
      <c r="F35" s="89"/>
      <c r="G35" s="89"/>
      <c r="H35" s="89"/>
      <c r="I35" s="89"/>
      <c r="J35" s="89"/>
      <c r="K35" s="89"/>
      <c r="L35" s="89"/>
      <c r="M35" s="89"/>
      <c r="N35" s="89"/>
      <c r="O35" s="89"/>
      <c r="P35" s="89"/>
      <c r="Q35" s="89"/>
      <c r="R35" s="89"/>
      <c r="S35" s="155"/>
      <c r="T35" s="105"/>
      <c r="U35" s="105"/>
      <c r="V35" s="105"/>
      <c r="W35" s="105"/>
      <c r="X35" s="105"/>
      <c r="Y35" s="105"/>
      <c r="Z35" s="156"/>
    </row>
    <row r="36" spans="1:27" s="1" customFormat="1">
      <c r="A36" s="104"/>
      <c r="B36" s="105"/>
      <c r="C36" s="89"/>
      <c r="D36" s="89"/>
      <c r="E36" s="89"/>
      <c r="F36" s="89"/>
      <c r="G36" s="89"/>
      <c r="H36" s="89"/>
      <c r="I36" s="89"/>
      <c r="J36" s="89"/>
      <c r="K36" s="89"/>
      <c r="L36" s="89"/>
      <c r="M36" s="89"/>
      <c r="N36" s="89"/>
      <c r="O36" s="89"/>
      <c r="P36" s="89"/>
      <c r="Q36" s="89"/>
      <c r="R36" s="89"/>
      <c r="S36" s="155"/>
      <c r="T36" s="105"/>
      <c r="U36" s="105"/>
      <c r="V36" s="105"/>
      <c r="W36" s="105"/>
      <c r="X36" s="105"/>
      <c r="Y36" s="105"/>
      <c r="Z36" s="156"/>
    </row>
    <row r="37" spans="1:27" s="1" customFormat="1">
      <c r="A37" s="104"/>
      <c r="B37" s="105"/>
      <c r="C37" s="89"/>
      <c r="D37" s="89"/>
      <c r="E37" s="89"/>
      <c r="F37" s="89"/>
      <c r="G37" s="89"/>
      <c r="H37" s="89"/>
      <c r="I37" s="89"/>
      <c r="J37" s="89"/>
      <c r="K37" s="89"/>
      <c r="L37" s="89"/>
      <c r="M37" s="89"/>
      <c r="N37" s="89"/>
      <c r="O37" s="89"/>
      <c r="P37" s="89"/>
      <c r="Q37" s="89"/>
      <c r="R37" s="89"/>
      <c r="S37" s="155"/>
      <c r="T37" s="105"/>
      <c r="U37" s="105"/>
      <c r="V37" s="105"/>
      <c r="W37" s="105"/>
      <c r="X37" s="105"/>
      <c r="Y37" s="105"/>
      <c r="Z37" s="156"/>
    </row>
    <row r="38" spans="1:27" s="1" customFormat="1">
      <c r="A38" s="104"/>
      <c r="B38" s="105"/>
      <c r="C38" s="89"/>
      <c r="D38" s="89"/>
      <c r="E38" s="89"/>
      <c r="F38" s="89"/>
      <c r="G38" s="89"/>
      <c r="H38" s="89"/>
      <c r="I38" s="89"/>
      <c r="J38" s="89"/>
      <c r="K38" s="89"/>
      <c r="L38" s="89"/>
      <c r="M38" s="89"/>
      <c r="N38" s="89"/>
      <c r="O38" s="89"/>
      <c r="P38" s="89"/>
      <c r="Q38" s="89"/>
      <c r="R38" s="89"/>
      <c r="S38" s="155"/>
      <c r="T38" s="105"/>
      <c r="U38" s="105"/>
      <c r="V38" s="105"/>
      <c r="W38" s="105"/>
      <c r="X38" s="105"/>
      <c r="Y38" s="105"/>
      <c r="Z38" s="156"/>
    </row>
    <row r="39" spans="1:27" s="2" customFormat="1">
      <c r="A39" s="106"/>
      <c r="B39" s="107"/>
      <c r="C39" s="89"/>
      <c r="D39" s="89"/>
      <c r="E39" s="89"/>
      <c r="F39" s="89"/>
      <c r="G39" s="89"/>
      <c r="H39" s="89"/>
      <c r="I39" s="89"/>
      <c r="J39" s="89"/>
      <c r="K39" s="89"/>
      <c r="L39" s="89"/>
      <c r="M39" s="89"/>
      <c r="N39" s="89"/>
      <c r="O39" s="89"/>
      <c r="P39" s="89"/>
      <c r="Q39" s="89"/>
      <c r="R39" s="89"/>
      <c r="S39" s="107"/>
      <c r="T39" s="107"/>
      <c r="U39" s="107"/>
      <c r="V39" s="107"/>
      <c r="W39" s="107"/>
      <c r="X39" s="107"/>
      <c r="Y39" s="107"/>
      <c r="Z39" s="157"/>
      <c r="AA39" s="1"/>
    </row>
    <row r="40" spans="1:27" ht="18.75">
      <c r="A40" s="40">
        <f>S34+1</f>
        <v>44773</v>
      </c>
      <c r="B40" s="25"/>
      <c r="C40" s="42">
        <f>A40+1</f>
        <v>44774</v>
      </c>
      <c r="D40" s="43"/>
      <c r="E40" s="47" t="s">
        <v>8</v>
      </c>
      <c r="F40" s="48"/>
      <c r="G40" s="48"/>
      <c r="H40" s="48"/>
      <c r="I40" s="48"/>
      <c r="J40" s="48"/>
      <c r="K40" s="48"/>
      <c r="L40" s="48"/>
      <c r="M40" s="48"/>
      <c r="N40" s="48"/>
      <c r="O40" s="48"/>
      <c r="P40" s="48"/>
      <c r="Q40" s="48"/>
      <c r="R40" s="48"/>
      <c r="S40" s="27"/>
      <c r="T40" s="27"/>
      <c r="U40" s="27"/>
      <c r="V40" s="27"/>
      <c r="W40" s="27"/>
      <c r="X40" s="27"/>
      <c r="Y40" s="27"/>
      <c r="Z40" s="9"/>
    </row>
    <row r="41" spans="1:27">
      <c r="A41" s="104"/>
      <c r="B41" s="105"/>
      <c r="C41" s="89"/>
      <c r="D41" s="89"/>
      <c r="E41" s="64"/>
      <c r="F41" s="6"/>
      <c r="G41" s="6"/>
      <c r="H41" s="6"/>
      <c r="I41" s="6"/>
      <c r="J41" s="6"/>
      <c r="K41" s="6"/>
      <c r="L41" s="6"/>
      <c r="M41" s="6"/>
      <c r="N41" s="6"/>
      <c r="O41" s="6"/>
      <c r="P41" s="6"/>
      <c r="Q41" s="6"/>
      <c r="R41" s="6"/>
      <c r="S41" s="6"/>
      <c r="T41" s="6"/>
      <c r="U41" s="6"/>
      <c r="V41" s="6"/>
      <c r="W41" s="6"/>
      <c r="X41" s="6"/>
      <c r="Y41" s="6"/>
      <c r="Z41" s="8"/>
    </row>
    <row r="42" spans="1:27">
      <c r="A42" s="104"/>
      <c r="B42" s="105"/>
      <c r="C42" s="89"/>
      <c r="D42" s="89"/>
      <c r="E42" s="64"/>
      <c r="F42" s="6"/>
      <c r="G42" s="6"/>
      <c r="H42" s="6"/>
      <c r="I42" s="6"/>
      <c r="J42" s="6"/>
      <c r="K42" s="6"/>
      <c r="L42" s="6"/>
      <c r="M42" s="6"/>
      <c r="N42" s="6"/>
      <c r="O42" s="6"/>
      <c r="P42" s="6"/>
      <c r="Q42" s="6"/>
      <c r="R42" s="6"/>
      <c r="S42" s="6"/>
      <c r="T42" s="6"/>
      <c r="U42" s="6"/>
      <c r="V42" s="6"/>
      <c r="W42" s="6"/>
      <c r="X42" s="6"/>
      <c r="Y42" s="6"/>
      <c r="Z42" s="7"/>
    </row>
    <row r="43" spans="1:27">
      <c r="A43" s="104"/>
      <c r="B43" s="105"/>
      <c r="C43" s="89"/>
      <c r="D43" s="89"/>
      <c r="E43" s="64"/>
      <c r="F43" s="6"/>
      <c r="G43" s="6"/>
      <c r="H43" s="6"/>
      <c r="I43" s="6"/>
      <c r="J43" s="6"/>
      <c r="K43" s="6"/>
      <c r="L43" s="6"/>
      <c r="M43" s="6"/>
      <c r="N43" s="6"/>
      <c r="O43" s="6"/>
      <c r="P43" s="6"/>
      <c r="Q43" s="6"/>
      <c r="R43" s="6"/>
      <c r="S43" s="6"/>
      <c r="T43" s="6"/>
      <c r="U43" s="6"/>
      <c r="V43" s="6"/>
      <c r="W43" s="6"/>
      <c r="X43" s="6"/>
      <c r="Y43" s="6"/>
      <c r="Z43" s="7"/>
    </row>
    <row r="44" spans="1:27">
      <c r="A44" s="104"/>
      <c r="B44" s="105"/>
      <c r="C44" s="89"/>
      <c r="D44" s="89"/>
      <c r="E44" s="64"/>
      <c r="F44" s="6"/>
      <c r="G44" s="6"/>
      <c r="H44" s="6"/>
      <c r="I44" s="6"/>
      <c r="J44" s="6"/>
      <c r="K44" s="122"/>
      <c r="L44" s="122"/>
      <c r="M44" s="122"/>
      <c r="N44" s="122"/>
      <c r="O44" s="122"/>
      <c r="P44" s="122"/>
      <c r="Q44" s="122"/>
      <c r="R44" s="122"/>
      <c r="S44" s="122"/>
      <c r="T44" s="122"/>
      <c r="U44" s="122"/>
      <c r="V44" s="122"/>
      <c r="W44" s="122"/>
      <c r="X44" s="122"/>
      <c r="Y44" s="122"/>
      <c r="Z44" s="123"/>
    </row>
    <row r="45" spans="1:27" s="1" customFormat="1">
      <c r="A45" s="106"/>
      <c r="B45" s="107"/>
      <c r="C45" s="89"/>
      <c r="D45" s="89"/>
      <c r="E45" s="65"/>
      <c r="F45" s="30"/>
      <c r="G45" s="30"/>
      <c r="H45" s="30"/>
      <c r="I45" s="30"/>
      <c r="J45" s="30"/>
      <c r="K45" s="120"/>
      <c r="L45" s="120"/>
      <c r="M45" s="120"/>
      <c r="N45" s="120"/>
      <c r="O45" s="120"/>
      <c r="P45" s="120"/>
      <c r="Q45" s="120"/>
      <c r="R45" s="120"/>
      <c r="S45" s="120"/>
      <c r="T45" s="120"/>
      <c r="U45" s="120"/>
      <c r="V45" s="120"/>
      <c r="W45" s="120"/>
      <c r="X45" s="120"/>
      <c r="Y45" s="120"/>
      <c r="Z45" s="121"/>
    </row>
  </sheetData>
  <mergeCells count="218">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K1:Q1"/>
    <mergeCell ref="S1:Y1"/>
    <mergeCell ref="A9:B9"/>
    <mergeCell ref="C9:D9"/>
    <mergeCell ref="E9:F9"/>
    <mergeCell ref="G9:H9"/>
    <mergeCell ref="I9:J9"/>
    <mergeCell ref="K9:R9"/>
    <mergeCell ref="S9:Z9"/>
    <mergeCell ref="A1:J7"/>
    <mergeCell ref="C8:J8"/>
  </mergeCells>
  <conditionalFormatting sqref="A10 C10 E10 G10 K10 S10 A16 C16 E16 G16 K16 S16 A22 C22 E22 G22 K22 S22 A28 C28 E28 G28 K28 S28 A34 C34 E34 G34 K34 S34 A40 C40">
    <cfRule type="expression" dxfId="23" priority="3">
      <formula>MONTH(A10)&lt;&gt;MONTH($A$1)</formula>
    </cfRule>
    <cfRule type="expression" dxfId="22" priority="4">
      <formula>OR(WEEKDAY(A10,1)=1,WEEKDAY(A10,1)=7)</formula>
    </cfRule>
  </conditionalFormatting>
  <conditionalFormatting sqref="I10 I16 I22 I28 I34">
    <cfRule type="expression" dxfId="21" priority="1">
      <formula>MONTH(I10)&lt;&gt;MONTH($A$1)</formula>
    </cfRule>
    <cfRule type="expression" dxfId="20" priority="2">
      <formula>OR(WEEKDAY(I10,1)=1,WEEKDAY(I10,1)=7)</formula>
    </cfRule>
  </conditionalFormatting>
  <printOptions horizontalCentered="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tabColor theme="9" tint="0.39997558519241921"/>
  </sheetPr>
  <dimension ref="A1:AA45"/>
  <sheetViews>
    <sheetView showGridLines="0" workbookViewId="0">
      <selection activeCell="I18" sqref="I18:J18"/>
    </sheetView>
  </sheetViews>
  <sheetFormatPr baseColWidth="10" defaultColWidth="9.140625" defaultRowHeight="12.75"/>
  <cols>
    <col min="1" max="1" width="4.85546875" customWidth="1"/>
    <col min="2" max="2" width="13.7109375" customWidth="1"/>
    <col min="3" max="3" width="7.85546875" customWidth="1"/>
    <col min="4" max="4" width="20.42578125" customWidth="1"/>
    <col min="5" max="5" width="8" customWidth="1"/>
    <col min="6" max="6" width="16.5703125" customWidth="1"/>
    <col min="7" max="7" width="7.85546875" customWidth="1"/>
    <col min="8" max="8" width="17.7109375" customWidth="1"/>
    <col min="9" max="9" width="7.85546875" customWidth="1"/>
    <col min="10" max="10" width="17" customWidth="1"/>
    <col min="11" max="11" width="4.42578125" customWidth="1"/>
    <col min="12" max="13" width="2.42578125" customWidth="1"/>
    <col min="14" max="14" width="3.85546875" customWidth="1"/>
    <col min="15" max="15" width="2.42578125" customWidth="1"/>
    <col min="16" max="16" width="3.28515625" customWidth="1"/>
    <col min="17" max="17" width="4.7109375" customWidth="1"/>
    <col min="18" max="18" width="1.5703125" customWidth="1"/>
    <col min="19" max="25" width="2.42578125" customWidth="1"/>
    <col min="26" max="26" width="1.5703125" customWidth="1"/>
  </cols>
  <sheetData>
    <row r="1" spans="1:27" s="3" customFormat="1" ht="15" customHeight="1">
      <c r="A1" s="159">
        <f>DATE(Configuración!D5,Configuración!D7+7,1)</f>
        <v>44774</v>
      </c>
      <c r="B1" s="159"/>
      <c r="C1" s="159"/>
      <c r="D1" s="159"/>
      <c r="E1" s="159"/>
      <c r="F1" s="159"/>
      <c r="G1" s="159"/>
      <c r="H1" s="159"/>
      <c r="I1" s="159"/>
      <c r="J1" s="159"/>
      <c r="K1" s="130">
        <f>DATE(YEAR(A1),MONTH(A1)-1,1)</f>
        <v>44743</v>
      </c>
      <c r="L1" s="130"/>
      <c r="M1" s="130"/>
      <c r="N1" s="130"/>
      <c r="O1" s="130"/>
      <c r="P1" s="130"/>
      <c r="Q1" s="130"/>
      <c r="S1" s="130">
        <f>DATE(YEAR(A1),MONTH(A1)+1,1)</f>
        <v>44805</v>
      </c>
      <c r="T1" s="130"/>
      <c r="U1" s="130"/>
      <c r="V1" s="130"/>
      <c r="W1" s="130"/>
      <c r="X1" s="130"/>
      <c r="Y1" s="130"/>
    </row>
    <row r="2" spans="1:27" s="3" customFormat="1" ht="11.25" customHeight="1">
      <c r="A2" s="159"/>
      <c r="B2" s="159"/>
      <c r="C2" s="159"/>
      <c r="D2" s="159"/>
      <c r="E2" s="159"/>
      <c r="F2" s="159"/>
      <c r="G2" s="159"/>
      <c r="H2" s="159"/>
      <c r="I2" s="159"/>
      <c r="J2" s="159"/>
      <c r="K2" s="58" t="str">
        <f>INDEX({"Do";"Lu";"Ma";"Mi";"Ju";"Vi";"Sá"},1+MOD(start_day+1-2,7))</f>
        <v>Do</v>
      </c>
      <c r="L2" s="58" t="str">
        <f>INDEX({"Do";"Lu";"Ma";"Mi";"Ju";"Vi";"Sá"},1+MOD(start_day+2-2,7))</f>
        <v>Lu</v>
      </c>
      <c r="M2" s="58" t="str">
        <f>INDEX({"Do";"Lu";"Ma";"Mi";"Ju";"Vi";"Sá"},1+MOD(start_day+3-2,7))</f>
        <v>Ma</v>
      </c>
      <c r="N2" s="58" t="str">
        <f>INDEX({"Do";"Lu";"Ma";"Mi";"Ju";"Vi";"Sá"},1+MOD(start_day+4-2,7))</f>
        <v>Mi</v>
      </c>
      <c r="O2" s="58" t="str">
        <f>INDEX({"Do";"Lu";"Ma";"Mi";"Ju";"Vi";"Sá"},1+MOD(start_day+5-2,7))</f>
        <v>Ju</v>
      </c>
      <c r="P2" s="58" t="str">
        <f>INDEX({"Do";"Lu";"Ma";"Mi";"Ju";"Vi";"Sá"},1+MOD(start_day+6-2,7))</f>
        <v>Vi</v>
      </c>
      <c r="Q2" s="58" t="str">
        <f>INDEX({"Do";"Lu";"Ma";"Mi";"Ju";"Vi";"Sá"},1+MOD(start_day+7-2,7))</f>
        <v>Sá</v>
      </c>
      <c r="R2" s="59"/>
      <c r="S2" s="58" t="str">
        <f>INDEX({"Do";"Lu";"Ma";"Mi";"Ju";"Vi";"Sá"},1+MOD(start_day+1-2,7))</f>
        <v>Do</v>
      </c>
      <c r="T2" s="58" t="str">
        <f>INDEX({"Do";"Lu";"Ma";"Mi";"Ju";"Vi";"Sá"},1+MOD(start_day+2-2,7))</f>
        <v>Lu</v>
      </c>
      <c r="U2" s="58" t="str">
        <f>INDEX({"Do";"Lu";"Ma";"Mi";"Ju";"Vi";"Sá"},1+MOD(start_day+3-2,7))</f>
        <v>Ma</v>
      </c>
      <c r="V2" s="58" t="str">
        <f>INDEX({"Do";"Lu";"Ma";"Mi";"Ju";"Vi";"Sá"},1+MOD(start_day+4-2,7))</f>
        <v>Mi</v>
      </c>
      <c r="W2" s="58" t="str">
        <f>INDEX({"Do";"Lu";"Ma";"Mi";"Ju";"Vi";"Sá"},1+MOD(start_day+5-2,7))</f>
        <v>Ju</v>
      </c>
      <c r="X2" s="58" t="str">
        <f>INDEX({"Do";"Lu";"Ma";"Mi";"Ju";"Vi";"Sá"},1+MOD(start_day+6-2,7))</f>
        <v>Vi</v>
      </c>
      <c r="Y2" s="58" t="str">
        <f>INDEX({"Do";"Lu";"Ma";"Mi";"Ju";"Vi";"Sá"},1+MOD(start_day+7-2,7))</f>
        <v>Sá</v>
      </c>
    </row>
    <row r="3" spans="1:27" s="4" customFormat="1" ht="9" customHeight="1">
      <c r="A3" s="159"/>
      <c r="B3" s="159"/>
      <c r="C3" s="159"/>
      <c r="D3" s="159"/>
      <c r="E3" s="159"/>
      <c r="F3" s="159"/>
      <c r="G3" s="159"/>
      <c r="H3" s="159"/>
      <c r="I3" s="159"/>
      <c r="J3" s="159"/>
      <c r="K3" s="39" t="str">
        <f t="shared" ref="K3:Q8" si="0">IF(MONTH($K$1)&lt;&gt;MONTH($K$1-(WEEKDAY($K$1,1)-(start_day-1))-IF((WEEKDAY($K$1,1)-(start_day-1))&lt;=0,7,0)+(ROW(K3)-ROW($K$3))*7+(COLUMN(K3)-COLUMN($K$3)+1)),"",$K$1-(WEEKDAY($K$1,1)-(start_day-1))-IF((WEEKDAY($K$1,1)-(start_day-1))&lt;=0,7,0)+(ROW(K3)-ROW($K$3))*7+(COLUMN(K3)-COLUMN($K$3)+1))</f>
        <v/>
      </c>
      <c r="L3" s="39" t="str">
        <f t="shared" si="0"/>
        <v/>
      </c>
      <c r="M3" s="39" t="str">
        <f t="shared" si="0"/>
        <v/>
      </c>
      <c r="N3" s="39" t="str">
        <f t="shared" si="0"/>
        <v/>
      </c>
      <c r="O3" s="39" t="str">
        <f t="shared" si="0"/>
        <v/>
      </c>
      <c r="P3" s="39">
        <f t="shared" si="0"/>
        <v>44743</v>
      </c>
      <c r="Q3" s="39">
        <f t="shared" si="0"/>
        <v>44744</v>
      </c>
      <c r="R3" s="3"/>
      <c r="S3" s="39" t="str">
        <f t="shared" ref="S3:Y8" si="1">IF(MONTH($S$1)&lt;&gt;MONTH($S$1-(WEEKDAY($S$1,1)-(start_day-1))-IF((WEEKDAY($S$1,1)-(start_day-1))&lt;=0,7,0)+(ROW(S3)-ROW($S$3))*7+(COLUMN(S3)-COLUMN($S$3)+1)),"",$S$1-(WEEKDAY($S$1,1)-(start_day-1))-IF((WEEKDAY($S$1,1)-(start_day-1))&lt;=0,7,0)+(ROW(S3)-ROW($S$3))*7+(COLUMN(S3)-COLUMN($S$3)+1))</f>
        <v/>
      </c>
      <c r="T3" s="39" t="str">
        <f t="shared" si="1"/>
        <v/>
      </c>
      <c r="U3" s="39" t="str">
        <f t="shared" si="1"/>
        <v/>
      </c>
      <c r="V3" s="39" t="str">
        <f t="shared" si="1"/>
        <v/>
      </c>
      <c r="W3" s="39">
        <f t="shared" si="1"/>
        <v>44805</v>
      </c>
      <c r="X3" s="39">
        <f t="shared" si="1"/>
        <v>44806</v>
      </c>
      <c r="Y3" s="39">
        <f t="shared" si="1"/>
        <v>44807</v>
      </c>
    </row>
    <row r="4" spans="1:27" s="4" customFormat="1" ht="9" customHeight="1">
      <c r="A4" s="159"/>
      <c r="B4" s="159"/>
      <c r="C4" s="159"/>
      <c r="D4" s="159"/>
      <c r="E4" s="159"/>
      <c r="F4" s="159"/>
      <c r="G4" s="159"/>
      <c r="H4" s="159"/>
      <c r="I4" s="159"/>
      <c r="J4" s="159"/>
      <c r="K4" s="39">
        <f t="shared" si="0"/>
        <v>44745</v>
      </c>
      <c r="L4" s="39">
        <f t="shared" si="0"/>
        <v>44746</v>
      </c>
      <c r="M4" s="39">
        <f t="shared" si="0"/>
        <v>44747</v>
      </c>
      <c r="N4" s="39">
        <f t="shared" si="0"/>
        <v>44748</v>
      </c>
      <c r="O4" s="39">
        <f t="shared" si="0"/>
        <v>44749</v>
      </c>
      <c r="P4" s="39">
        <f t="shared" si="0"/>
        <v>44750</v>
      </c>
      <c r="Q4" s="39">
        <f t="shared" si="0"/>
        <v>44751</v>
      </c>
      <c r="R4" s="3"/>
      <c r="S4" s="39">
        <f t="shared" si="1"/>
        <v>44808</v>
      </c>
      <c r="T4" s="39">
        <f t="shared" si="1"/>
        <v>44809</v>
      </c>
      <c r="U4" s="39">
        <f t="shared" si="1"/>
        <v>44810</v>
      </c>
      <c r="V4" s="39">
        <f t="shared" si="1"/>
        <v>44811</v>
      </c>
      <c r="W4" s="39">
        <f t="shared" si="1"/>
        <v>44812</v>
      </c>
      <c r="X4" s="39">
        <f t="shared" si="1"/>
        <v>44813</v>
      </c>
      <c r="Y4" s="39">
        <f t="shared" si="1"/>
        <v>44814</v>
      </c>
    </row>
    <row r="5" spans="1:27" s="4" customFormat="1" ht="9" customHeight="1">
      <c r="A5" s="159"/>
      <c r="B5" s="159"/>
      <c r="C5" s="159"/>
      <c r="D5" s="159"/>
      <c r="E5" s="159"/>
      <c r="F5" s="159"/>
      <c r="G5" s="159"/>
      <c r="H5" s="159"/>
      <c r="I5" s="159"/>
      <c r="J5" s="159"/>
      <c r="K5" s="39">
        <f t="shared" si="0"/>
        <v>44752</v>
      </c>
      <c r="L5" s="39">
        <f t="shared" si="0"/>
        <v>44753</v>
      </c>
      <c r="M5" s="39">
        <f t="shared" si="0"/>
        <v>44754</v>
      </c>
      <c r="N5" s="39">
        <f t="shared" si="0"/>
        <v>44755</v>
      </c>
      <c r="O5" s="39">
        <f t="shared" si="0"/>
        <v>44756</v>
      </c>
      <c r="P5" s="39">
        <f t="shared" si="0"/>
        <v>44757</v>
      </c>
      <c r="Q5" s="39">
        <f t="shared" si="0"/>
        <v>44758</v>
      </c>
      <c r="R5" s="3"/>
      <c r="S5" s="39">
        <f t="shared" si="1"/>
        <v>44815</v>
      </c>
      <c r="T5" s="39">
        <f t="shared" si="1"/>
        <v>44816</v>
      </c>
      <c r="U5" s="39">
        <f t="shared" si="1"/>
        <v>44817</v>
      </c>
      <c r="V5" s="39">
        <f t="shared" si="1"/>
        <v>44818</v>
      </c>
      <c r="W5" s="39">
        <f t="shared" si="1"/>
        <v>44819</v>
      </c>
      <c r="X5" s="39">
        <f t="shared" si="1"/>
        <v>44820</v>
      </c>
      <c r="Y5" s="39">
        <f t="shared" si="1"/>
        <v>44821</v>
      </c>
    </row>
    <row r="6" spans="1:27" s="4" customFormat="1" ht="9" customHeight="1">
      <c r="A6" s="159"/>
      <c r="B6" s="159"/>
      <c r="C6" s="159"/>
      <c r="D6" s="159"/>
      <c r="E6" s="159"/>
      <c r="F6" s="159"/>
      <c r="G6" s="159"/>
      <c r="H6" s="159"/>
      <c r="I6" s="159"/>
      <c r="J6" s="159"/>
      <c r="K6" s="39">
        <f t="shared" si="0"/>
        <v>44759</v>
      </c>
      <c r="L6" s="39">
        <f t="shared" si="0"/>
        <v>44760</v>
      </c>
      <c r="M6" s="39">
        <f t="shared" si="0"/>
        <v>44761</v>
      </c>
      <c r="N6" s="39">
        <f t="shared" si="0"/>
        <v>44762</v>
      </c>
      <c r="O6" s="39">
        <f t="shared" si="0"/>
        <v>44763</v>
      </c>
      <c r="P6" s="39">
        <f t="shared" si="0"/>
        <v>44764</v>
      </c>
      <c r="Q6" s="39">
        <f t="shared" si="0"/>
        <v>44765</v>
      </c>
      <c r="R6" s="3"/>
      <c r="S6" s="39">
        <f t="shared" si="1"/>
        <v>44822</v>
      </c>
      <c r="T6" s="39">
        <f t="shared" si="1"/>
        <v>44823</v>
      </c>
      <c r="U6" s="39">
        <f t="shared" si="1"/>
        <v>44824</v>
      </c>
      <c r="V6" s="39">
        <f t="shared" si="1"/>
        <v>44825</v>
      </c>
      <c r="W6" s="39">
        <f t="shared" si="1"/>
        <v>44826</v>
      </c>
      <c r="X6" s="39">
        <f t="shared" si="1"/>
        <v>44827</v>
      </c>
      <c r="Y6" s="39">
        <f t="shared" si="1"/>
        <v>44828</v>
      </c>
    </row>
    <row r="7" spans="1:27" s="4" customFormat="1" ht="12" customHeight="1">
      <c r="A7" s="159"/>
      <c r="B7" s="159"/>
      <c r="C7" s="159"/>
      <c r="D7" s="159"/>
      <c r="E7" s="159"/>
      <c r="F7" s="159"/>
      <c r="G7" s="159"/>
      <c r="H7" s="159"/>
      <c r="I7" s="159"/>
      <c r="J7" s="159"/>
      <c r="K7" s="39">
        <f t="shared" si="0"/>
        <v>44766</v>
      </c>
      <c r="L7" s="39">
        <f t="shared" si="0"/>
        <v>44767</v>
      </c>
      <c r="M7" s="39">
        <f t="shared" si="0"/>
        <v>44768</v>
      </c>
      <c r="N7" s="39">
        <f t="shared" si="0"/>
        <v>44769</v>
      </c>
      <c r="O7" s="39">
        <f t="shared" si="0"/>
        <v>44770</v>
      </c>
      <c r="P7" s="39">
        <f t="shared" si="0"/>
        <v>44771</v>
      </c>
      <c r="Q7" s="39">
        <f t="shared" si="0"/>
        <v>44772</v>
      </c>
      <c r="R7" s="3"/>
      <c r="S7" s="39">
        <f t="shared" si="1"/>
        <v>44829</v>
      </c>
      <c r="T7" s="39">
        <f t="shared" si="1"/>
        <v>44830</v>
      </c>
      <c r="U7" s="39">
        <f t="shared" si="1"/>
        <v>44831</v>
      </c>
      <c r="V7" s="39">
        <f t="shared" si="1"/>
        <v>44832</v>
      </c>
      <c r="W7" s="39">
        <f t="shared" si="1"/>
        <v>44833</v>
      </c>
      <c r="X7" s="39">
        <f t="shared" si="1"/>
        <v>44834</v>
      </c>
      <c r="Y7" s="39" t="str">
        <f t="shared" si="1"/>
        <v/>
      </c>
    </row>
    <row r="8" spans="1:27" s="5" customFormat="1" ht="24.75" customHeight="1">
      <c r="A8" s="37"/>
      <c r="B8" s="37"/>
      <c r="C8" s="117" t="s">
        <v>11</v>
      </c>
      <c r="D8" s="117"/>
      <c r="E8" s="117"/>
      <c r="F8" s="117"/>
      <c r="G8" s="117"/>
      <c r="H8" s="117"/>
      <c r="I8" s="117"/>
      <c r="J8" s="117"/>
      <c r="K8" s="39">
        <f t="shared" si="0"/>
        <v>44773</v>
      </c>
      <c r="L8" s="39" t="str">
        <f t="shared" si="0"/>
        <v/>
      </c>
      <c r="M8" s="39" t="str">
        <f t="shared" si="0"/>
        <v/>
      </c>
      <c r="N8" s="39" t="str">
        <f t="shared" si="0"/>
        <v/>
      </c>
      <c r="O8" s="39" t="str">
        <f t="shared" si="0"/>
        <v/>
      </c>
      <c r="P8" s="39" t="str">
        <f t="shared" si="0"/>
        <v/>
      </c>
      <c r="Q8" s="39" t="str">
        <f t="shared" si="0"/>
        <v/>
      </c>
      <c r="R8" s="31"/>
      <c r="S8" s="39" t="str">
        <f t="shared" si="1"/>
        <v/>
      </c>
      <c r="T8" s="39" t="str">
        <f t="shared" si="1"/>
        <v/>
      </c>
      <c r="U8" s="39" t="str">
        <f t="shared" si="1"/>
        <v/>
      </c>
      <c r="V8" s="39" t="str">
        <f t="shared" si="1"/>
        <v/>
      </c>
      <c r="W8" s="39" t="str">
        <f t="shared" si="1"/>
        <v/>
      </c>
      <c r="X8" s="39" t="str">
        <f t="shared" si="1"/>
        <v/>
      </c>
      <c r="Y8" s="39" t="str">
        <f t="shared" si="1"/>
        <v/>
      </c>
      <c r="Z8" s="32"/>
    </row>
    <row r="9" spans="1:27" s="1" customFormat="1" ht="21" customHeight="1">
      <c r="A9" s="131">
        <f>A10</f>
        <v>44773</v>
      </c>
      <c r="B9" s="131"/>
      <c r="C9" s="131">
        <f>C10</f>
        <v>44774</v>
      </c>
      <c r="D9" s="131"/>
      <c r="E9" s="131">
        <f>E10</f>
        <v>44775</v>
      </c>
      <c r="F9" s="131"/>
      <c r="G9" s="131">
        <f>G10</f>
        <v>44776</v>
      </c>
      <c r="H9" s="131"/>
      <c r="I9" s="131">
        <f>I10</f>
        <v>44777</v>
      </c>
      <c r="J9" s="131"/>
      <c r="K9" s="131">
        <f>K10</f>
        <v>44778</v>
      </c>
      <c r="L9" s="131"/>
      <c r="M9" s="131"/>
      <c r="N9" s="131"/>
      <c r="O9" s="131"/>
      <c r="P9" s="131"/>
      <c r="Q9" s="131"/>
      <c r="R9" s="131"/>
      <c r="S9" s="131">
        <f>S10</f>
        <v>44779</v>
      </c>
      <c r="T9" s="131"/>
      <c r="U9" s="131"/>
      <c r="V9" s="131"/>
      <c r="W9" s="131"/>
      <c r="X9" s="131"/>
      <c r="Y9" s="131"/>
      <c r="Z9" s="131"/>
    </row>
    <row r="10" spans="1:27" s="1" customFormat="1" ht="18.75">
      <c r="A10" s="44">
        <f>$A$1-(WEEKDAY($A$1,1)-(start_day-1))-IF((WEEKDAY($A$1,1)-(start_day-1))&lt;=0,7,0)+1</f>
        <v>44773</v>
      </c>
      <c r="B10" s="45"/>
      <c r="C10" s="42">
        <f>A10+1</f>
        <v>44774</v>
      </c>
      <c r="D10" s="43"/>
      <c r="E10" s="42">
        <f>C10+1</f>
        <v>44775</v>
      </c>
      <c r="F10" s="43"/>
      <c r="G10" s="42">
        <f>E10+1</f>
        <v>44776</v>
      </c>
      <c r="H10" s="43"/>
      <c r="I10" s="42">
        <f>G10+1</f>
        <v>44777</v>
      </c>
      <c r="J10" s="43"/>
      <c r="K10" s="161">
        <f>I10+1</f>
        <v>44778</v>
      </c>
      <c r="L10" s="162"/>
      <c r="M10" s="163"/>
      <c r="N10" s="163"/>
      <c r="O10" s="163"/>
      <c r="P10" s="163"/>
      <c r="Q10" s="163"/>
      <c r="R10" s="164"/>
      <c r="S10" s="165">
        <f>K10+1</f>
        <v>44779</v>
      </c>
      <c r="T10" s="100"/>
      <c r="U10" s="166"/>
      <c r="V10" s="166"/>
      <c r="W10" s="166"/>
      <c r="X10" s="166"/>
      <c r="Y10" s="166"/>
      <c r="Z10" s="167"/>
    </row>
    <row r="11" spans="1:27" s="1" customFormat="1" ht="17.25" customHeight="1">
      <c r="A11" s="104"/>
      <c r="B11" s="105"/>
      <c r="C11" s="178"/>
      <c r="D11" s="179"/>
      <c r="E11" s="89"/>
      <c r="F11" s="89"/>
      <c r="G11" s="89"/>
      <c r="H11" s="89"/>
      <c r="I11" s="89"/>
      <c r="J11" s="89"/>
      <c r="K11" s="89"/>
      <c r="L11" s="89"/>
      <c r="M11" s="89"/>
      <c r="N11" s="89"/>
      <c r="O11" s="89"/>
      <c r="P11" s="89"/>
      <c r="Q11" s="89"/>
      <c r="R11" s="89"/>
      <c r="S11" s="155"/>
      <c r="T11" s="105"/>
      <c r="U11" s="105"/>
      <c r="V11" s="105"/>
      <c r="W11" s="105"/>
      <c r="X11" s="105"/>
      <c r="Y11" s="105"/>
      <c r="Z11" s="156"/>
    </row>
    <row r="12" spans="1:27" s="1" customFormat="1">
      <c r="A12" s="104"/>
      <c r="B12" s="105"/>
      <c r="C12" s="89"/>
      <c r="D12" s="89"/>
      <c r="E12" s="89"/>
      <c r="F12" s="89"/>
      <c r="G12" s="89"/>
      <c r="H12" s="89"/>
      <c r="I12" s="89"/>
      <c r="J12" s="89"/>
      <c r="K12" s="89"/>
      <c r="L12" s="89"/>
      <c r="M12" s="89"/>
      <c r="N12" s="89"/>
      <c r="O12" s="89"/>
      <c r="P12" s="89"/>
      <c r="Q12" s="89"/>
      <c r="R12" s="89"/>
      <c r="S12" s="155"/>
      <c r="T12" s="105"/>
      <c r="U12" s="105"/>
      <c r="V12" s="105"/>
      <c r="W12" s="105"/>
      <c r="X12" s="105"/>
      <c r="Y12" s="105"/>
      <c r="Z12" s="156"/>
    </row>
    <row r="13" spans="1:27" s="1" customFormat="1">
      <c r="A13" s="104"/>
      <c r="B13" s="105"/>
      <c r="C13" s="89"/>
      <c r="D13" s="89"/>
      <c r="E13" s="89"/>
      <c r="F13" s="89"/>
      <c r="G13" s="89"/>
      <c r="H13" s="89"/>
      <c r="I13" s="89"/>
      <c r="J13" s="89"/>
      <c r="K13" s="89"/>
      <c r="L13" s="89"/>
      <c r="M13" s="89"/>
      <c r="N13" s="89"/>
      <c r="O13" s="89"/>
      <c r="P13" s="89"/>
      <c r="Q13" s="89"/>
      <c r="R13" s="89"/>
      <c r="S13" s="155"/>
      <c r="T13" s="105"/>
      <c r="U13" s="105"/>
      <c r="V13" s="105"/>
      <c r="W13" s="105"/>
      <c r="X13" s="105"/>
      <c r="Y13" s="105"/>
      <c r="Z13" s="156"/>
    </row>
    <row r="14" spans="1:27" s="1" customFormat="1">
      <c r="A14" s="104"/>
      <c r="B14" s="105"/>
      <c r="C14" s="89"/>
      <c r="D14" s="89"/>
      <c r="E14" s="89"/>
      <c r="F14" s="89"/>
      <c r="G14" s="89"/>
      <c r="H14" s="89"/>
      <c r="I14" s="89"/>
      <c r="J14" s="89"/>
      <c r="K14" s="89"/>
      <c r="L14" s="89"/>
      <c r="M14" s="89"/>
      <c r="N14" s="89"/>
      <c r="O14" s="89"/>
      <c r="P14" s="89"/>
      <c r="Q14" s="89"/>
      <c r="R14" s="89"/>
      <c r="S14" s="155"/>
      <c r="T14" s="105"/>
      <c r="U14" s="105"/>
      <c r="V14" s="105"/>
      <c r="W14" s="105"/>
      <c r="X14" s="105"/>
      <c r="Y14" s="105"/>
      <c r="Z14" s="156"/>
    </row>
    <row r="15" spans="1:27" s="2" customFormat="1" ht="13.15" customHeight="1">
      <c r="A15" s="106"/>
      <c r="B15" s="107"/>
      <c r="C15" s="89"/>
      <c r="D15" s="89"/>
      <c r="E15" s="89"/>
      <c r="F15" s="89"/>
      <c r="G15" s="89"/>
      <c r="H15" s="89"/>
      <c r="I15" s="89"/>
      <c r="J15" s="89"/>
      <c r="K15" s="89"/>
      <c r="L15" s="89"/>
      <c r="M15" s="89"/>
      <c r="N15" s="89"/>
      <c r="O15" s="89"/>
      <c r="P15" s="89"/>
      <c r="Q15" s="89"/>
      <c r="R15" s="89"/>
      <c r="S15" s="107"/>
      <c r="T15" s="107"/>
      <c r="U15" s="107"/>
      <c r="V15" s="107"/>
      <c r="W15" s="107"/>
      <c r="X15" s="107"/>
      <c r="Y15" s="107"/>
      <c r="Z15" s="157"/>
      <c r="AA15" s="1"/>
    </row>
    <row r="16" spans="1:27" s="1" customFormat="1" ht="18.75">
      <c r="A16" s="40">
        <f>S10+1</f>
        <v>44780</v>
      </c>
      <c r="B16" s="25"/>
      <c r="C16" s="42">
        <f>A16+1</f>
        <v>44781</v>
      </c>
      <c r="D16" s="43"/>
      <c r="E16" s="42">
        <f>C16+1</f>
        <v>44782</v>
      </c>
      <c r="F16" s="43"/>
      <c r="G16" s="42">
        <f>E16+1</f>
        <v>44783</v>
      </c>
      <c r="H16" s="43"/>
      <c r="I16" s="42">
        <f>G16+1</f>
        <v>44784</v>
      </c>
      <c r="J16" s="43"/>
      <c r="K16" s="161">
        <f>I16+1</f>
        <v>44785</v>
      </c>
      <c r="L16" s="162"/>
      <c r="M16" s="163"/>
      <c r="N16" s="163"/>
      <c r="O16" s="163"/>
      <c r="P16" s="163"/>
      <c r="Q16" s="163"/>
      <c r="R16" s="164"/>
      <c r="S16" s="168">
        <f>K16+1</f>
        <v>44786</v>
      </c>
      <c r="T16" s="83"/>
      <c r="U16" s="169"/>
      <c r="V16" s="169"/>
      <c r="W16" s="169"/>
      <c r="X16" s="169"/>
      <c r="Y16" s="169"/>
      <c r="Z16" s="170"/>
    </row>
    <row r="17" spans="1:27" s="1" customFormat="1" ht="47.25" customHeight="1">
      <c r="A17" s="104"/>
      <c r="B17" s="105"/>
      <c r="C17" s="178"/>
      <c r="D17" s="179"/>
      <c r="E17" s="89"/>
      <c r="F17" s="89"/>
      <c r="G17" s="178"/>
      <c r="H17" s="179"/>
      <c r="I17" s="89"/>
      <c r="J17" s="89"/>
      <c r="K17" s="89"/>
      <c r="L17" s="89"/>
      <c r="M17" s="89"/>
      <c r="N17" s="89"/>
      <c r="O17" s="89"/>
      <c r="P17" s="89"/>
      <c r="Q17" s="89"/>
      <c r="R17" s="89"/>
      <c r="S17" s="155"/>
      <c r="T17" s="105"/>
      <c r="U17" s="105"/>
      <c r="V17" s="105"/>
      <c r="W17" s="105"/>
      <c r="X17" s="105"/>
      <c r="Y17" s="105"/>
      <c r="Z17" s="156"/>
    </row>
    <row r="18" spans="1:27" s="1" customFormat="1" ht="27.75" customHeight="1">
      <c r="A18" s="104"/>
      <c r="B18" s="105"/>
      <c r="C18" s="89"/>
      <c r="D18" s="89"/>
      <c r="E18" s="89"/>
      <c r="F18" s="89"/>
      <c r="G18" s="178"/>
      <c r="H18" s="179"/>
      <c r="I18" s="89"/>
      <c r="J18" s="89"/>
      <c r="K18" s="89"/>
      <c r="L18" s="89"/>
      <c r="M18" s="89"/>
      <c r="N18" s="89"/>
      <c r="O18" s="89"/>
      <c r="P18" s="89"/>
      <c r="Q18" s="89"/>
      <c r="R18" s="89"/>
      <c r="S18" s="155"/>
      <c r="T18" s="105"/>
      <c r="U18" s="105"/>
      <c r="V18" s="105"/>
      <c r="W18" s="105"/>
      <c r="X18" s="105"/>
      <c r="Y18" s="105"/>
      <c r="Z18" s="156"/>
    </row>
    <row r="19" spans="1:27" s="1" customFormat="1">
      <c r="A19" s="104"/>
      <c r="B19" s="105"/>
      <c r="C19" s="89"/>
      <c r="D19" s="89"/>
      <c r="E19" s="89"/>
      <c r="F19" s="89"/>
      <c r="G19" s="89"/>
      <c r="H19" s="89"/>
      <c r="I19" s="89"/>
      <c r="J19" s="89"/>
      <c r="K19" s="89"/>
      <c r="L19" s="89"/>
      <c r="M19" s="89"/>
      <c r="N19" s="89"/>
      <c r="O19" s="89"/>
      <c r="P19" s="89"/>
      <c r="Q19" s="89"/>
      <c r="R19" s="89"/>
      <c r="S19" s="155"/>
      <c r="T19" s="105"/>
      <c r="U19" s="105"/>
      <c r="V19" s="105"/>
      <c r="W19" s="105"/>
      <c r="X19" s="105"/>
      <c r="Y19" s="105"/>
      <c r="Z19" s="156"/>
    </row>
    <row r="20" spans="1:27" s="1" customFormat="1">
      <c r="A20" s="104"/>
      <c r="B20" s="105"/>
      <c r="C20" s="89"/>
      <c r="D20" s="89"/>
      <c r="E20" s="89"/>
      <c r="F20" s="89"/>
      <c r="G20" s="89"/>
      <c r="H20" s="89"/>
      <c r="I20" s="89"/>
      <c r="J20" s="89"/>
      <c r="K20" s="89"/>
      <c r="L20" s="89"/>
      <c r="M20" s="89"/>
      <c r="N20" s="89"/>
      <c r="O20" s="89"/>
      <c r="P20" s="89"/>
      <c r="Q20" s="89"/>
      <c r="R20" s="89"/>
      <c r="S20" s="155"/>
      <c r="T20" s="105"/>
      <c r="U20" s="105"/>
      <c r="V20" s="105"/>
      <c r="W20" s="105"/>
      <c r="X20" s="105"/>
      <c r="Y20" s="105"/>
      <c r="Z20" s="156"/>
    </row>
    <row r="21" spans="1:27" s="2" customFormat="1" ht="13.15" customHeight="1">
      <c r="A21" s="106"/>
      <c r="B21" s="107"/>
      <c r="C21" s="89"/>
      <c r="D21" s="89"/>
      <c r="E21" s="89"/>
      <c r="F21" s="89"/>
      <c r="G21" s="89"/>
      <c r="H21" s="89"/>
      <c r="I21" s="89"/>
      <c r="J21" s="89"/>
      <c r="K21" s="89"/>
      <c r="L21" s="89"/>
      <c r="M21" s="89"/>
      <c r="N21" s="89"/>
      <c r="O21" s="89"/>
      <c r="P21" s="89"/>
      <c r="Q21" s="89"/>
      <c r="R21" s="89"/>
      <c r="S21" s="107"/>
      <c r="T21" s="107"/>
      <c r="U21" s="107"/>
      <c r="V21" s="107"/>
      <c r="W21" s="107"/>
      <c r="X21" s="107"/>
      <c r="Y21" s="107"/>
      <c r="Z21" s="157"/>
      <c r="AA21" s="1"/>
    </row>
    <row r="22" spans="1:27" s="1" customFormat="1" ht="18.75">
      <c r="A22" s="40">
        <f>S16+1</f>
        <v>44787</v>
      </c>
      <c r="B22" s="25"/>
      <c r="C22" s="42">
        <f>A22+1</f>
        <v>44788</v>
      </c>
      <c r="D22" s="43"/>
      <c r="E22" s="42">
        <f>C22+1</f>
        <v>44789</v>
      </c>
      <c r="F22" s="43"/>
      <c r="G22" s="42">
        <f>E22+1</f>
        <v>44790</v>
      </c>
      <c r="H22" s="43"/>
      <c r="I22" s="42">
        <f>G22+1</f>
        <v>44791</v>
      </c>
      <c r="J22" s="43"/>
      <c r="K22" s="161">
        <f>I22+1</f>
        <v>44792</v>
      </c>
      <c r="L22" s="162"/>
      <c r="M22" s="163"/>
      <c r="N22" s="163"/>
      <c r="O22" s="163"/>
      <c r="P22" s="163"/>
      <c r="Q22" s="163"/>
      <c r="R22" s="164"/>
      <c r="S22" s="168">
        <f>K22+1</f>
        <v>44793</v>
      </c>
      <c r="T22" s="83"/>
      <c r="U22" s="169"/>
      <c r="V22" s="169"/>
      <c r="W22" s="169"/>
      <c r="X22" s="169"/>
      <c r="Y22" s="169"/>
      <c r="Z22" s="170"/>
    </row>
    <row r="23" spans="1:27" s="1" customFormat="1" ht="15" customHeight="1">
      <c r="A23" s="104"/>
      <c r="B23" s="105"/>
      <c r="C23" s="178"/>
      <c r="D23" s="179"/>
      <c r="E23" s="89"/>
      <c r="F23" s="89"/>
      <c r="G23" s="89"/>
      <c r="H23" s="89"/>
      <c r="I23" s="89"/>
      <c r="J23" s="89"/>
      <c r="K23" s="89"/>
      <c r="L23" s="89"/>
      <c r="M23" s="89"/>
      <c r="N23" s="89"/>
      <c r="O23" s="89"/>
      <c r="P23" s="89"/>
      <c r="Q23" s="89"/>
      <c r="R23" s="89"/>
      <c r="S23" s="155"/>
      <c r="T23" s="105"/>
      <c r="U23" s="105"/>
      <c r="V23" s="105"/>
      <c r="W23" s="105"/>
      <c r="X23" s="105"/>
      <c r="Y23" s="105"/>
      <c r="Z23" s="156"/>
    </row>
    <row r="24" spans="1:27" s="1" customFormat="1" ht="14.25" customHeight="1">
      <c r="A24" s="104"/>
      <c r="B24" s="105"/>
      <c r="C24" s="178"/>
      <c r="D24" s="179"/>
      <c r="E24" s="89"/>
      <c r="F24" s="89"/>
      <c r="G24" s="89"/>
      <c r="H24" s="89"/>
      <c r="I24" s="89"/>
      <c r="J24" s="89"/>
      <c r="K24" s="89"/>
      <c r="L24" s="89"/>
      <c r="M24" s="89"/>
      <c r="N24" s="89"/>
      <c r="O24" s="89"/>
      <c r="P24" s="89"/>
      <c r="Q24" s="89"/>
      <c r="R24" s="89"/>
      <c r="S24" s="155"/>
      <c r="T24" s="105"/>
      <c r="U24" s="105"/>
      <c r="V24" s="105"/>
      <c r="W24" s="105"/>
      <c r="X24" s="105"/>
      <c r="Y24" s="105"/>
      <c r="Z24" s="156"/>
    </row>
    <row r="25" spans="1:27" s="1" customFormat="1">
      <c r="A25" s="104"/>
      <c r="B25" s="105"/>
      <c r="C25" s="89"/>
      <c r="D25" s="89"/>
      <c r="E25" s="89"/>
      <c r="F25" s="89"/>
      <c r="G25" s="89"/>
      <c r="H25" s="89"/>
      <c r="I25" s="89"/>
      <c r="J25" s="89"/>
      <c r="K25" s="89"/>
      <c r="L25" s="89"/>
      <c r="M25" s="89"/>
      <c r="N25" s="89"/>
      <c r="O25" s="89"/>
      <c r="P25" s="89"/>
      <c r="Q25" s="89"/>
      <c r="R25" s="89"/>
      <c r="S25" s="155"/>
      <c r="T25" s="105"/>
      <c r="U25" s="105"/>
      <c r="V25" s="105"/>
      <c r="W25" s="105"/>
      <c r="X25" s="105"/>
      <c r="Y25" s="105"/>
      <c r="Z25" s="156"/>
    </row>
    <row r="26" spans="1:27" s="1" customFormat="1">
      <c r="A26" s="104"/>
      <c r="B26" s="105"/>
      <c r="C26" s="89"/>
      <c r="D26" s="89"/>
      <c r="E26" s="89"/>
      <c r="F26" s="89"/>
      <c r="G26" s="89"/>
      <c r="H26" s="89"/>
      <c r="I26" s="89"/>
      <c r="J26" s="89"/>
      <c r="K26" s="89"/>
      <c r="L26" s="89"/>
      <c r="M26" s="89"/>
      <c r="N26" s="89"/>
      <c r="O26" s="89"/>
      <c r="P26" s="89"/>
      <c r="Q26" s="89"/>
      <c r="R26" s="89"/>
      <c r="S26" s="155"/>
      <c r="T26" s="105"/>
      <c r="U26" s="105"/>
      <c r="V26" s="105"/>
      <c r="W26" s="105"/>
      <c r="X26" s="105"/>
      <c r="Y26" s="105"/>
      <c r="Z26" s="156"/>
    </row>
    <row r="27" spans="1:27" s="2" customFormat="1">
      <c r="A27" s="106"/>
      <c r="B27" s="107"/>
      <c r="C27" s="89"/>
      <c r="D27" s="89"/>
      <c r="E27" s="89"/>
      <c r="F27" s="89"/>
      <c r="G27" s="89"/>
      <c r="H27" s="89"/>
      <c r="I27" s="89"/>
      <c r="J27" s="89"/>
      <c r="K27" s="89"/>
      <c r="L27" s="89"/>
      <c r="M27" s="89"/>
      <c r="N27" s="89"/>
      <c r="O27" s="89"/>
      <c r="P27" s="89"/>
      <c r="Q27" s="89"/>
      <c r="R27" s="89"/>
      <c r="S27" s="107"/>
      <c r="T27" s="107"/>
      <c r="U27" s="107"/>
      <c r="V27" s="107"/>
      <c r="W27" s="107"/>
      <c r="X27" s="107"/>
      <c r="Y27" s="107"/>
      <c r="Z27" s="157"/>
      <c r="AA27" s="1"/>
    </row>
    <row r="28" spans="1:27" s="1" customFormat="1" ht="18.75">
      <c r="A28" s="40">
        <f>S22+1</f>
        <v>44794</v>
      </c>
      <c r="B28" s="25"/>
      <c r="C28" s="42">
        <f>A28+1</f>
        <v>44795</v>
      </c>
      <c r="D28" s="43"/>
      <c r="E28" s="42">
        <f>C28+1</f>
        <v>44796</v>
      </c>
      <c r="F28" s="43"/>
      <c r="G28" s="42">
        <f>E28+1</f>
        <v>44797</v>
      </c>
      <c r="H28" s="43"/>
      <c r="I28" s="42">
        <f>G28+1</f>
        <v>44798</v>
      </c>
      <c r="J28" s="43"/>
      <c r="K28" s="161">
        <f>I28+1</f>
        <v>44799</v>
      </c>
      <c r="L28" s="162"/>
      <c r="M28" s="163"/>
      <c r="N28" s="163"/>
      <c r="O28" s="163"/>
      <c r="P28" s="163"/>
      <c r="Q28" s="163"/>
      <c r="R28" s="164"/>
      <c r="S28" s="168">
        <f>K28+1</f>
        <v>44800</v>
      </c>
      <c r="T28" s="83"/>
      <c r="U28" s="169"/>
      <c r="V28" s="169"/>
      <c r="W28" s="169"/>
      <c r="X28" s="169"/>
      <c r="Y28" s="169"/>
      <c r="Z28" s="170"/>
    </row>
    <row r="29" spans="1:27" s="1" customFormat="1" ht="15.75" customHeight="1">
      <c r="A29" s="104"/>
      <c r="B29" s="105"/>
      <c r="C29" s="178"/>
      <c r="D29" s="179"/>
      <c r="E29" s="89"/>
      <c r="F29" s="89"/>
      <c r="G29" s="89"/>
      <c r="H29" s="89"/>
      <c r="I29" s="89"/>
      <c r="J29" s="89"/>
      <c r="K29" s="89"/>
      <c r="L29" s="89"/>
      <c r="M29" s="89"/>
      <c r="N29" s="89"/>
      <c r="O29" s="89"/>
      <c r="P29" s="89"/>
      <c r="Q29" s="89"/>
      <c r="R29" s="89"/>
      <c r="S29" s="155"/>
      <c r="T29" s="105"/>
      <c r="U29" s="105"/>
      <c r="V29" s="105"/>
      <c r="W29" s="105"/>
      <c r="X29" s="105"/>
      <c r="Y29" s="105"/>
      <c r="Z29" s="156"/>
    </row>
    <row r="30" spans="1:27" s="1" customFormat="1">
      <c r="A30" s="104"/>
      <c r="B30" s="105"/>
      <c r="C30" s="89"/>
      <c r="D30" s="89"/>
      <c r="E30" s="89"/>
      <c r="F30" s="89"/>
      <c r="G30" s="89"/>
      <c r="H30" s="89"/>
      <c r="I30" s="89"/>
      <c r="J30" s="89"/>
      <c r="K30" s="89"/>
      <c r="L30" s="89"/>
      <c r="M30" s="89"/>
      <c r="N30" s="89"/>
      <c r="O30" s="89"/>
      <c r="P30" s="89"/>
      <c r="Q30" s="89"/>
      <c r="R30" s="89"/>
      <c r="S30" s="155"/>
      <c r="T30" s="105"/>
      <c r="U30" s="105"/>
      <c r="V30" s="105"/>
      <c r="W30" s="105"/>
      <c r="X30" s="105"/>
      <c r="Y30" s="105"/>
      <c r="Z30" s="156"/>
    </row>
    <row r="31" spans="1:27" s="1" customFormat="1">
      <c r="A31" s="104"/>
      <c r="B31" s="105"/>
      <c r="C31" s="89"/>
      <c r="D31" s="89"/>
      <c r="E31" s="89"/>
      <c r="F31" s="89"/>
      <c r="G31" s="89"/>
      <c r="H31" s="89"/>
      <c r="I31" s="89"/>
      <c r="J31" s="89"/>
      <c r="K31" s="89"/>
      <c r="L31" s="89"/>
      <c r="M31" s="89"/>
      <c r="N31" s="89"/>
      <c r="O31" s="89"/>
      <c r="P31" s="89"/>
      <c r="Q31" s="89"/>
      <c r="R31" s="89"/>
      <c r="S31" s="155"/>
      <c r="T31" s="105"/>
      <c r="U31" s="105"/>
      <c r="V31" s="105"/>
      <c r="W31" s="105"/>
      <c r="X31" s="105"/>
      <c r="Y31" s="105"/>
      <c r="Z31" s="156"/>
    </row>
    <row r="32" spans="1:27" s="1" customFormat="1">
      <c r="A32" s="104"/>
      <c r="B32" s="105"/>
      <c r="C32" s="89"/>
      <c r="D32" s="89"/>
      <c r="E32" s="89"/>
      <c r="F32" s="89"/>
      <c r="G32" s="89"/>
      <c r="H32" s="89"/>
      <c r="I32" s="89"/>
      <c r="J32" s="89"/>
      <c r="K32" s="89"/>
      <c r="L32" s="89"/>
      <c r="M32" s="89"/>
      <c r="N32" s="89"/>
      <c r="O32" s="89"/>
      <c r="P32" s="89"/>
      <c r="Q32" s="89"/>
      <c r="R32" s="89"/>
      <c r="S32" s="155"/>
      <c r="T32" s="105"/>
      <c r="U32" s="105"/>
      <c r="V32" s="105"/>
      <c r="W32" s="105"/>
      <c r="X32" s="105"/>
      <c r="Y32" s="105"/>
      <c r="Z32" s="156"/>
    </row>
    <row r="33" spans="1:27" s="2" customFormat="1">
      <c r="A33" s="106"/>
      <c r="B33" s="107"/>
      <c r="C33" s="89"/>
      <c r="D33" s="89"/>
      <c r="E33" s="89"/>
      <c r="F33" s="89"/>
      <c r="G33" s="89"/>
      <c r="H33" s="89"/>
      <c r="I33" s="89"/>
      <c r="J33" s="89"/>
      <c r="K33" s="89"/>
      <c r="L33" s="89"/>
      <c r="M33" s="89"/>
      <c r="N33" s="89"/>
      <c r="O33" s="89"/>
      <c r="P33" s="89"/>
      <c r="Q33" s="89"/>
      <c r="R33" s="89"/>
      <c r="S33" s="107"/>
      <c r="T33" s="107"/>
      <c r="U33" s="107"/>
      <c r="V33" s="107"/>
      <c r="W33" s="107"/>
      <c r="X33" s="107"/>
      <c r="Y33" s="107"/>
      <c r="Z33" s="157"/>
      <c r="AA33" s="1"/>
    </row>
    <row r="34" spans="1:27" s="1" customFormat="1" ht="18.75">
      <c r="A34" s="40">
        <f>S28+1</f>
        <v>44801</v>
      </c>
      <c r="B34" s="25"/>
      <c r="C34" s="42">
        <f>A34+1</f>
        <v>44802</v>
      </c>
      <c r="D34" s="43"/>
      <c r="E34" s="42">
        <f>C34+1</f>
        <v>44803</v>
      </c>
      <c r="F34" s="43"/>
      <c r="G34" s="42">
        <f>E34+1</f>
        <v>44804</v>
      </c>
      <c r="H34" s="43"/>
      <c r="I34" s="42">
        <f>G34+1</f>
        <v>44805</v>
      </c>
      <c r="J34" s="43"/>
      <c r="K34" s="161">
        <f>I34+1</f>
        <v>44806</v>
      </c>
      <c r="L34" s="162"/>
      <c r="M34" s="163"/>
      <c r="N34" s="163"/>
      <c r="O34" s="163"/>
      <c r="P34" s="163"/>
      <c r="Q34" s="163"/>
      <c r="R34" s="164"/>
      <c r="S34" s="168">
        <f>K34+1</f>
        <v>44807</v>
      </c>
      <c r="T34" s="83"/>
      <c r="U34" s="169"/>
      <c r="V34" s="169"/>
      <c r="W34" s="169"/>
      <c r="X34" s="169"/>
      <c r="Y34" s="169"/>
      <c r="Z34" s="170"/>
    </row>
    <row r="35" spans="1:27" s="1" customFormat="1" ht="16.5" customHeight="1">
      <c r="A35" s="104"/>
      <c r="B35" s="105"/>
      <c r="C35" s="178"/>
      <c r="D35" s="179"/>
      <c r="E35" s="89"/>
      <c r="F35" s="89"/>
      <c r="G35" s="116"/>
      <c r="H35" s="91"/>
      <c r="I35" s="90"/>
      <c r="J35" s="91"/>
      <c r="K35" s="90"/>
      <c r="L35" s="126"/>
      <c r="M35" s="126"/>
      <c r="N35" s="126"/>
      <c r="O35" s="126"/>
      <c r="P35" s="126"/>
      <c r="Q35" s="126"/>
      <c r="R35" s="91"/>
      <c r="S35" s="104"/>
      <c r="T35" s="105"/>
      <c r="U35" s="105"/>
      <c r="V35" s="105"/>
      <c r="W35" s="105"/>
      <c r="X35" s="105"/>
      <c r="Y35" s="105"/>
      <c r="Z35" s="156"/>
    </row>
    <row r="36" spans="1:27" s="1" customFormat="1">
      <c r="A36" s="104"/>
      <c r="B36" s="105"/>
      <c r="C36" s="89"/>
      <c r="D36" s="89"/>
      <c r="E36" s="89"/>
      <c r="F36" s="89"/>
      <c r="G36" s="116"/>
      <c r="H36" s="91"/>
      <c r="I36" s="90"/>
      <c r="J36" s="91"/>
      <c r="K36" s="90"/>
      <c r="L36" s="126"/>
      <c r="M36" s="126"/>
      <c r="N36" s="126"/>
      <c r="O36" s="126"/>
      <c r="P36" s="126"/>
      <c r="Q36" s="126"/>
      <c r="R36" s="91"/>
      <c r="S36" s="104"/>
      <c r="T36" s="105"/>
      <c r="U36" s="105"/>
      <c r="V36" s="105"/>
      <c r="W36" s="105"/>
      <c r="X36" s="105"/>
      <c r="Y36" s="105"/>
      <c r="Z36" s="156"/>
    </row>
    <row r="37" spans="1:27" s="1" customFormat="1">
      <c r="A37" s="104"/>
      <c r="B37" s="105"/>
      <c r="C37" s="89"/>
      <c r="D37" s="89"/>
      <c r="E37" s="89"/>
      <c r="F37" s="89"/>
      <c r="G37" s="116"/>
      <c r="H37" s="91"/>
      <c r="I37" s="90"/>
      <c r="J37" s="91"/>
      <c r="K37" s="90"/>
      <c r="L37" s="126"/>
      <c r="M37" s="126"/>
      <c r="N37" s="126"/>
      <c r="O37" s="126"/>
      <c r="P37" s="126"/>
      <c r="Q37" s="126"/>
      <c r="R37" s="91"/>
      <c r="S37" s="104"/>
      <c r="T37" s="105"/>
      <c r="U37" s="105"/>
      <c r="V37" s="105"/>
      <c r="W37" s="105"/>
      <c r="X37" s="105"/>
      <c r="Y37" s="105"/>
      <c r="Z37" s="156"/>
    </row>
    <row r="38" spans="1:27" s="1" customFormat="1">
      <c r="A38" s="104"/>
      <c r="B38" s="105"/>
      <c r="C38" s="89"/>
      <c r="D38" s="89"/>
      <c r="E38" s="89"/>
      <c r="F38" s="89"/>
      <c r="G38" s="116"/>
      <c r="H38" s="91"/>
      <c r="I38" s="90"/>
      <c r="J38" s="91"/>
      <c r="K38" s="90"/>
      <c r="L38" s="126"/>
      <c r="M38" s="126"/>
      <c r="N38" s="126"/>
      <c r="O38" s="126"/>
      <c r="P38" s="126"/>
      <c r="Q38" s="126"/>
      <c r="R38" s="91"/>
      <c r="S38" s="104"/>
      <c r="T38" s="105"/>
      <c r="U38" s="105"/>
      <c r="V38" s="105"/>
      <c r="W38" s="105"/>
      <c r="X38" s="105"/>
      <c r="Y38" s="105"/>
      <c r="Z38" s="156"/>
    </row>
    <row r="39" spans="1:27" s="2" customFormat="1">
      <c r="A39" s="106"/>
      <c r="B39" s="107"/>
      <c r="C39" s="89"/>
      <c r="D39" s="89"/>
      <c r="E39" s="89"/>
      <c r="F39" s="89"/>
      <c r="G39" s="177"/>
      <c r="H39" s="176"/>
      <c r="I39" s="175"/>
      <c r="J39" s="176"/>
      <c r="K39" s="175"/>
      <c r="L39" s="177"/>
      <c r="M39" s="177"/>
      <c r="N39" s="177"/>
      <c r="O39" s="177"/>
      <c r="P39" s="177"/>
      <c r="Q39" s="177"/>
      <c r="R39" s="176"/>
      <c r="S39" s="106"/>
      <c r="T39" s="107"/>
      <c r="U39" s="107"/>
      <c r="V39" s="107"/>
      <c r="W39" s="107"/>
      <c r="X39" s="107"/>
      <c r="Y39" s="107"/>
      <c r="Z39" s="157"/>
      <c r="AA39" s="1"/>
    </row>
    <row r="40" spans="1:27" ht="18.75">
      <c r="A40" s="40">
        <f>S34+1</f>
        <v>44808</v>
      </c>
      <c r="B40" s="25"/>
      <c r="C40" s="42">
        <f>A40+1</f>
        <v>44809</v>
      </c>
      <c r="D40" s="43"/>
      <c r="E40" s="47" t="s">
        <v>8</v>
      </c>
      <c r="F40" s="48"/>
      <c r="G40" s="27"/>
      <c r="H40" s="27"/>
      <c r="I40" s="27"/>
      <c r="J40" s="27"/>
      <c r="K40" s="27"/>
      <c r="L40" s="27"/>
      <c r="M40" s="27"/>
      <c r="N40" s="27"/>
      <c r="O40" s="27"/>
      <c r="P40" s="27"/>
      <c r="Q40" s="27"/>
      <c r="R40" s="27"/>
      <c r="S40" s="27"/>
      <c r="T40" s="27"/>
      <c r="U40" s="27"/>
      <c r="V40" s="27"/>
      <c r="W40" s="27"/>
      <c r="X40" s="27"/>
      <c r="Y40" s="27"/>
      <c r="Z40" s="9"/>
    </row>
    <row r="41" spans="1:27">
      <c r="A41" s="104"/>
      <c r="B41" s="105"/>
      <c r="C41" s="89"/>
      <c r="D41" s="89"/>
      <c r="E41" s="64"/>
      <c r="F41" s="6"/>
      <c r="G41" s="6"/>
      <c r="H41" s="6"/>
      <c r="I41" s="6"/>
      <c r="J41" s="6"/>
      <c r="K41" s="6"/>
      <c r="L41" s="6"/>
      <c r="M41" s="6"/>
      <c r="N41" s="6"/>
      <c r="O41" s="6"/>
      <c r="P41" s="6"/>
      <c r="Q41" s="6"/>
      <c r="R41" s="6"/>
      <c r="S41" s="6"/>
      <c r="T41" s="6"/>
      <c r="U41" s="6"/>
      <c r="V41" s="6"/>
      <c r="W41" s="6"/>
      <c r="X41" s="6"/>
      <c r="Y41" s="6"/>
      <c r="Z41" s="8"/>
    </row>
    <row r="42" spans="1:27">
      <c r="A42" s="104"/>
      <c r="B42" s="105"/>
      <c r="C42" s="89"/>
      <c r="D42" s="89"/>
      <c r="E42" s="64"/>
      <c r="F42" s="6"/>
      <c r="G42" s="6"/>
      <c r="H42" s="6"/>
      <c r="I42" s="6"/>
      <c r="J42" s="6"/>
      <c r="K42" s="6"/>
      <c r="L42" s="6"/>
      <c r="M42" s="6"/>
      <c r="N42" s="6"/>
      <c r="O42" s="6"/>
      <c r="P42" s="6"/>
      <c r="Q42" s="6"/>
      <c r="R42" s="6"/>
      <c r="S42" s="6"/>
      <c r="T42" s="6"/>
      <c r="U42" s="6"/>
      <c r="V42" s="6"/>
      <c r="W42" s="6"/>
      <c r="X42" s="6"/>
      <c r="Y42" s="6"/>
      <c r="Z42" s="7"/>
    </row>
    <row r="43" spans="1:27">
      <c r="A43" s="104"/>
      <c r="B43" s="105"/>
      <c r="C43" s="89"/>
      <c r="D43" s="89"/>
      <c r="E43" s="64"/>
      <c r="F43" s="6"/>
      <c r="G43" s="6"/>
      <c r="H43" s="6"/>
      <c r="I43" s="6"/>
      <c r="J43" s="6"/>
      <c r="K43" s="6"/>
      <c r="L43" s="6"/>
      <c r="M43" s="6"/>
      <c r="N43" s="6"/>
      <c r="O43" s="6"/>
      <c r="P43" s="6"/>
      <c r="Q43" s="6"/>
      <c r="R43" s="6"/>
      <c r="S43" s="6"/>
      <c r="T43" s="6"/>
      <c r="U43" s="6"/>
      <c r="V43" s="6"/>
      <c r="W43" s="6"/>
      <c r="X43" s="6"/>
      <c r="Y43" s="6"/>
      <c r="Z43" s="7"/>
    </row>
    <row r="44" spans="1:27">
      <c r="A44" s="104"/>
      <c r="B44" s="105"/>
      <c r="C44" s="89"/>
      <c r="D44" s="89"/>
      <c r="E44" s="64"/>
      <c r="F44" s="6"/>
      <c r="G44" s="6"/>
      <c r="H44" s="6"/>
      <c r="I44" s="6"/>
      <c r="J44" s="6"/>
      <c r="K44" s="122"/>
      <c r="L44" s="122"/>
      <c r="M44" s="122"/>
      <c r="N44" s="122"/>
      <c r="O44" s="122"/>
      <c r="P44" s="122"/>
      <c r="Q44" s="122"/>
      <c r="R44" s="122"/>
      <c r="S44" s="122"/>
      <c r="T44" s="122"/>
      <c r="U44" s="122"/>
      <c r="V44" s="122"/>
      <c r="W44" s="122"/>
      <c r="X44" s="122"/>
      <c r="Y44" s="122"/>
      <c r="Z44" s="123"/>
    </row>
    <row r="45" spans="1:27" s="1" customFormat="1">
      <c r="A45" s="106"/>
      <c r="B45" s="107"/>
      <c r="C45" s="89"/>
      <c r="D45" s="89"/>
      <c r="E45" s="65"/>
      <c r="F45" s="30"/>
      <c r="G45" s="30"/>
      <c r="H45" s="30"/>
      <c r="I45" s="30"/>
      <c r="J45" s="30"/>
      <c r="K45" s="120"/>
      <c r="L45" s="120"/>
      <c r="M45" s="120"/>
      <c r="N45" s="120"/>
      <c r="O45" s="120"/>
      <c r="P45" s="120"/>
      <c r="Q45" s="120"/>
      <c r="R45" s="120"/>
      <c r="S45" s="120"/>
      <c r="T45" s="120"/>
      <c r="U45" s="120"/>
      <c r="V45" s="120"/>
      <c r="W45" s="120"/>
      <c r="X45" s="120"/>
      <c r="Y45" s="120"/>
      <c r="Z45" s="121"/>
    </row>
  </sheetData>
  <mergeCells count="218">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K1:Q1"/>
    <mergeCell ref="S1:Y1"/>
    <mergeCell ref="A9:B9"/>
    <mergeCell ref="C9:D9"/>
    <mergeCell ref="E9:F9"/>
    <mergeCell ref="G9:H9"/>
    <mergeCell ref="I9:J9"/>
    <mergeCell ref="K9:R9"/>
    <mergeCell ref="S9:Z9"/>
    <mergeCell ref="A1:J7"/>
    <mergeCell ref="C8:J8"/>
  </mergeCells>
  <conditionalFormatting sqref="A10 C10 E10 G10 K10 S10 A16 C16 E16 G16 K16 S16 A22 C22 E22 G22 K22 S22 A28 C28 E28 G28 K28 S28 A34 C34 E34 G34 K34 S34 A40 C40 I10 I16 I22 I28 I34">
    <cfRule type="expression" dxfId="19" priority="3">
      <formula>MONTH(A10)&lt;&gt;MONTH($A$1)</formula>
    </cfRule>
    <cfRule type="expression" dxfId="18" priority="4">
      <formula>OR(WEEKDAY(A10,1)=1,WEEKDAY(A10,1)=7)</formula>
    </cfRule>
  </conditionalFormatting>
  <printOptions horizontalCentered="1"/>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tabColor theme="9" tint="0.79998168889431442"/>
  </sheetPr>
  <dimension ref="A1:AA45"/>
  <sheetViews>
    <sheetView showGridLines="0" workbookViewId="0">
      <selection activeCell="G19" sqref="G19:H19"/>
    </sheetView>
  </sheetViews>
  <sheetFormatPr baseColWidth="10" defaultColWidth="9.140625" defaultRowHeight="12.75"/>
  <cols>
    <col min="1" max="1" width="4.85546875" customWidth="1"/>
    <col min="2" max="2" width="13.7109375" customWidth="1"/>
    <col min="3" max="3" width="7.85546875" customWidth="1"/>
    <col min="4" max="4" width="16.85546875" customWidth="1"/>
    <col min="5" max="5" width="9" customWidth="1"/>
    <col min="6" max="6" width="16.5703125" customWidth="1"/>
    <col min="7" max="7" width="8" customWidth="1"/>
    <col min="8" max="8" width="16.7109375" customWidth="1"/>
    <col min="9" max="9" width="8.42578125" customWidth="1"/>
    <col min="10" max="10" width="16.42578125" customWidth="1"/>
    <col min="11" max="11" width="4.85546875" customWidth="1"/>
    <col min="12" max="12" width="2.42578125" customWidth="1"/>
    <col min="13" max="13" width="2.7109375" customWidth="1"/>
    <col min="14" max="14" width="3.7109375" customWidth="1"/>
    <col min="15" max="15" width="2.42578125" customWidth="1"/>
    <col min="16" max="16" width="4.140625" customWidth="1"/>
    <col min="17" max="17" width="5.5703125" customWidth="1"/>
    <col min="18" max="18" width="1.5703125" customWidth="1"/>
    <col min="19" max="19" width="3" customWidth="1"/>
    <col min="20" max="25" width="2.42578125" customWidth="1"/>
    <col min="26" max="26" width="1.5703125" customWidth="1"/>
  </cols>
  <sheetData>
    <row r="1" spans="1:27" s="3" customFormat="1" ht="15" customHeight="1">
      <c r="A1" s="159">
        <f>DATE(Configuración!D5,Configuración!D7+8,1)</f>
        <v>44805</v>
      </c>
      <c r="B1" s="159"/>
      <c r="C1" s="159"/>
      <c r="D1" s="159"/>
      <c r="E1" s="159"/>
      <c r="F1" s="159"/>
      <c r="G1" s="159"/>
      <c r="H1" s="159"/>
      <c r="I1" s="159"/>
      <c r="J1" s="159"/>
      <c r="K1" s="158">
        <f>DATE(YEAR(A1),MONTH(A1)-1,1)</f>
        <v>44774</v>
      </c>
      <c r="L1" s="158"/>
      <c r="M1" s="158"/>
      <c r="N1" s="158"/>
      <c r="O1" s="158"/>
      <c r="P1" s="158"/>
      <c r="Q1" s="158"/>
      <c r="S1" s="158">
        <f>DATE(YEAR(A1),MONTH(A1)+1,1)</f>
        <v>44835</v>
      </c>
      <c r="T1" s="158"/>
      <c r="U1" s="158"/>
      <c r="V1" s="158"/>
      <c r="W1" s="158"/>
      <c r="X1" s="158"/>
      <c r="Y1" s="158"/>
    </row>
    <row r="2" spans="1:27" s="3" customFormat="1" ht="11.25" customHeight="1">
      <c r="A2" s="159"/>
      <c r="B2" s="159"/>
      <c r="C2" s="159"/>
      <c r="D2" s="159"/>
      <c r="E2" s="159"/>
      <c r="F2" s="159"/>
      <c r="G2" s="159"/>
      <c r="H2" s="159"/>
      <c r="I2" s="159"/>
      <c r="J2" s="159"/>
      <c r="K2" s="58" t="str">
        <f>INDEX({"Do";"Lu";"Ma";"Mi";"Ju";"Vi";"Sá"},1+MOD(start_day+1-2,7))</f>
        <v>Do</v>
      </c>
      <c r="L2" s="58" t="str">
        <f>INDEX({"Do";"Lu";"Ma";"Mi";"Ju";"Vi";"Sá"},1+MOD(start_day+2-2,7))</f>
        <v>Lu</v>
      </c>
      <c r="M2" s="58" t="str">
        <f>INDEX({"Do";"Lu";"Ma";"Mi";"Ju";"Vi";"Sá"},1+MOD(start_day+3-2,7))</f>
        <v>Ma</v>
      </c>
      <c r="N2" s="58" t="str">
        <f>INDEX({"Do";"Lu";"Ma";"Mi";"Ju";"Vi";"Sá"},1+MOD(start_day+4-2,7))</f>
        <v>Mi</v>
      </c>
      <c r="O2" s="58" t="str">
        <f>INDEX({"Do";"Lu";"Ma";"Mi";"Ju";"Vi";"Sá"},1+MOD(start_day+5-2,7))</f>
        <v>Ju</v>
      </c>
      <c r="P2" s="58" t="str">
        <f>INDEX({"Do";"Lu";"Ma";"Mi";"Ju";"Vi";"Sá"},1+MOD(start_day+6-2,7))</f>
        <v>Vi</v>
      </c>
      <c r="Q2" s="58" t="str">
        <f>INDEX({"Do";"Lu";"Ma";"Mi";"Ju";"Vi";"Sá"},1+MOD(start_day+7-2,7))</f>
        <v>Sá</v>
      </c>
      <c r="R2" s="59"/>
      <c r="S2" s="58" t="str">
        <f>INDEX({"Do";"Lu";"Ma";"Mi";"Ju";"Vi";"Sá"},1+MOD(start_day+1-2,7))</f>
        <v>Do</v>
      </c>
      <c r="T2" s="58" t="str">
        <f>INDEX({"Do";"Lu";"Ma";"Mi";"Ju";"Vi";"Sá"},1+MOD(start_day+2-2,7))</f>
        <v>Lu</v>
      </c>
      <c r="U2" s="58" t="str">
        <f>INDEX({"Do";"Lu";"Ma";"Mi";"Ju";"Vi";"Sá"},1+MOD(start_day+3-2,7))</f>
        <v>Ma</v>
      </c>
      <c r="V2" s="58" t="str">
        <f>INDEX({"Do";"Lu";"Ma";"Mi";"Ju";"Vi";"Sá"},1+MOD(start_day+4-2,7))</f>
        <v>Mi</v>
      </c>
      <c r="W2" s="58" t="str">
        <f>INDEX({"Do";"Lu";"Ma";"Mi";"Ju";"Vi";"Sá"},1+MOD(start_day+5-2,7))</f>
        <v>Ju</v>
      </c>
      <c r="X2" s="58" t="str">
        <f>INDEX({"Do";"Lu";"Ma";"Mi";"Ju";"Vi";"Sá"},1+MOD(start_day+6-2,7))</f>
        <v>Vi</v>
      </c>
      <c r="Y2" s="58" t="str">
        <f>INDEX({"Do";"Lu";"Ma";"Mi";"Ju";"Vi";"Sá"},1+MOD(start_day+7-2,7))</f>
        <v>Sá</v>
      </c>
    </row>
    <row r="3" spans="1:27" s="4" customFormat="1" ht="9" customHeight="1">
      <c r="A3" s="159"/>
      <c r="B3" s="159"/>
      <c r="C3" s="159"/>
      <c r="D3" s="159"/>
      <c r="E3" s="159"/>
      <c r="F3" s="159"/>
      <c r="G3" s="159"/>
      <c r="H3" s="159"/>
      <c r="I3" s="159"/>
      <c r="J3" s="159"/>
      <c r="K3" s="60" t="str">
        <f t="shared" ref="K3:Q8" si="0">IF(MONTH($K$1)&lt;&gt;MONTH($K$1-(WEEKDAY($K$1,1)-(start_day-1))-IF((WEEKDAY($K$1,1)-(start_day-1))&lt;=0,7,0)+(ROW(K3)-ROW($K$3))*7+(COLUMN(K3)-COLUMN($K$3)+1)),"",$K$1-(WEEKDAY($K$1,1)-(start_day-1))-IF((WEEKDAY($K$1,1)-(start_day-1))&lt;=0,7,0)+(ROW(K3)-ROW($K$3))*7+(COLUMN(K3)-COLUMN($K$3)+1))</f>
        <v/>
      </c>
      <c r="L3" s="60">
        <f t="shared" si="0"/>
        <v>44774</v>
      </c>
      <c r="M3" s="60">
        <f t="shared" si="0"/>
        <v>44775</v>
      </c>
      <c r="N3" s="60">
        <f t="shared" si="0"/>
        <v>44776</v>
      </c>
      <c r="O3" s="60">
        <f t="shared" si="0"/>
        <v>44777</v>
      </c>
      <c r="P3" s="60">
        <f t="shared" si="0"/>
        <v>44778</v>
      </c>
      <c r="Q3" s="60">
        <f t="shared" si="0"/>
        <v>44779</v>
      </c>
      <c r="R3" s="59"/>
      <c r="S3" s="60" t="str">
        <f t="shared" ref="S3:Y8" si="1">IF(MONTH($S$1)&lt;&gt;MONTH($S$1-(WEEKDAY($S$1,1)-(start_day-1))-IF((WEEKDAY($S$1,1)-(start_day-1))&lt;=0,7,0)+(ROW(S3)-ROW($S$3))*7+(COLUMN(S3)-COLUMN($S$3)+1)),"",$S$1-(WEEKDAY($S$1,1)-(start_day-1))-IF((WEEKDAY($S$1,1)-(start_day-1))&lt;=0,7,0)+(ROW(S3)-ROW($S$3))*7+(COLUMN(S3)-COLUMN($S$3)+1))</f>
        <v/>
      </c>
      <c r="T3" s="60" t="str">
        <f t="shared" si="1"/>
        <v/>
      </c>
      <c r="U3" s="60" t="str">
        <f t="shared" si="1"/>
        <v/>
      </c>
      <c r="V3" s="60" t="str">
        <f t="shared" si="1"/>
        <v/>
      </c>
      <c r="W3" s="60" t="str">
        <f t="shared" si="1"/>
        <v/>
      </c>
      <c r="X3" s="60" t="str">
        <f t="shared" si="1"/>
        <v/>
      </c>
      <c r="Y3" s="60">
        <f t="shared" si="1"/>
        <v>44835</v>
      </c>
    </row>
    <row r="4" spans="1:27" s="4" customFormat="1" ht="9" customHeight="1">
      <c r="A4" s="159"/>
      <c r="B4" s="159"/>
      <c r="C4" s="159"/>
      <c r="D4" s="159"/>
      <c r="E4" s="159"/>
      <c r="F4" s="159"/>
      <c r="G4" s="159"/>
      <c r="H4" s="159"/>
      <c r="I4" s="159"/>
      <c r="J4" s="159"/>
      <c r="K4" s="39">
        <f t="shared" si="0"/>
        <v>44780</v>
      </c>
      <c r="L4" s="39">
        <f t="shared" si="0"/>
        <v>44781</v>
      </c>
      <c r="M4" s="39">
        <f t="shared" si="0"/>
        <v>44782</v>
      </c>
      <c r="N4" s="39">
        <f t="shared" si="0"/>
        <v>44783</v>
      </c>
      <c r="O4" s="39">
        <f t="shared" si="0"/>
        <v>44784</v>
      </c>
      <c r="P4" s="39">
        <f t="shared" si="0"/>
        <v>44785</v>
      </c>
      <c r="Q4" s="39">
        <f t="shared" si="0"/>
        <v>44786</v>
      </c>
      <c r="R4" s="3"/>
      <c r="S4" s="39">
        <f t="shared" si="1"/>
        <v>44836</v>
      </c>
      <c r="T4" s="39">
        <f t="shared" si="1"/>
        <v>44837</v>
      </c>
      <c r="U4" s="39">
        <f t="shared" si="1"/>
        <v>44838</v>
      </c>
      <c r="V4" s="39">
        <f t="shared" si="1"/>
        <v>44839</v>
      </c>
      <c r="W4" s="39">
        <f t="shared" si="1"/>
        <v>44840</v>
      </c>
      <c r="X4" s="39">
        <f t="shared" si="1"/>
        <v>44841</v>
      </c>
      <c r="Y4" s="39">
        <f t="shared" si="1"/>
        <v>44842</v>
      </c>
    </row>
    <row r="5" spans="1:27" s="4" customFormat="1" ht="9" customHeight="1">
      <c r="A5" s="159"/>
      <c r="B5" s="159"/>
      <c r="C5" s="159"/>
      <c r="D5" s="159"/>
      <c r="E5" s="159"/>
      <c r="F5" s="159"/>
      <c r="G5" s="159"/>
      <c r="H5" s="159"/>
      <c r="I5" s="159"/>
      <c r="J5" s="159"/>
      <c r="K5" s="39">
        <f t="shared" si="0"/>
        <v>44787</v>
      </c>
      <c r="L5" s="39">
        <f t="shared" si="0"/>
        <v>44788</v>
      </c>
      <c r="M5" s="39">
        <f t="shared" si="0"/>
        <v>44789</v>
      </c>
      <c r="N5" s="39">
        <f t="shared" si="0"/>
        <v>44790</v>
      </c>
      <c r="O5" s="39">
        <f t="shared" si="0"/>
        <v>44791</v>
      </c>
      <c r="P5" s="39">
        <f t="shared" si="0"/>
        <v>44792</v>
      </c>
      <c r="Q5" s="39">
        <f t="shared" si="0"/>
        <v>44793</v>
      </c>
      <c r="R5" s="3"/>
      <c r="S5" s="39">
        <f t="shared" si="1"/>
        <v>44843</v>
      </c>
      <c r="T5" s="39">
        <f t="shared" si="1"/>
        <v>44844</v>
      </c>
      <c r="U5" s="39">
        <f t="shared" si="1"/>
        <v>44845</v>
      </c>
      <c r="V5" s="39">
        <f t="shared" si="1"/>
        <v>44846</v>
      </c>
      <c r="W5" s="39">
        <f t="shared" si="1"/>
        <v>44847</v>
      </c>
      <c r="X5" s="39">
        <f t="shared" si="1"/>
        <v>44848</v>
      </c>
      <c r="Y5" s="39">
        <f t="shared" si="1"/>
        <v>44849</v>
      </c>
    </row>
    <row r="6" spans="1:27" s="4" customFormat="1" ht="9" customHeight="1">
      <c r="A6" s="159"/>
      <c r="B6" s="159"/>
      <c r="C6" s="159"/>
      <c r="D6" s="159"/>
      <c r="E6" s="159"/>
      <c r="F6" s="159"/>
      <c r="G6" s="159"/>
      <c r="H6" s="159"/>
      <c r="I6" s="159"/>
      <c r="J6" s="159"/>
      <c r="K6" s="39">
        <f t="shared" si="0"/>
        <v>44794</v>
      </c>
      <c r="L6" s="39">
        <f t="shared" si="0"/>
        <v>44795</v>
      </c>
      <c r="M6" s="39">
        <f t="shared" si="0"/>
        <v>44796</v>
      </c>
      <c r="N6" s="39">
        <f t="shared" si="0"/>
        <v>44797</v>
      </c>
      <c r="O6" s="39">
        <f t="shared" si="0"/>
        <v>44798</v>
      </c>
      <c r="P6" s="39">
        <f t="shared" si="0"/>
        <v>44799</v>
      </c>
      <c r="Q6" s="39">
        <f t="shared" si="0"/>
        <v>44800</v>
      </c>
      <c r="R6" s="3"/>
      <c r="S6" s="39">
        <f t="shared" si="1"/>
        <v>44850</v>
      </c>
      <c r="T6" s="39">
        <f t="shared" si="1"/>
        <v>44851</v>
      </c>
      <c r="U6" s="39">
        <f t="shared" si="1"/>
        <v>44852</v>
      </c>
      <c r="V6" s="39">
        <f t="shared" si="1"/>
        <v>44853</v>
      </c>
      <c r="W6" s="39">
        <f t="shared" si="1"/>
        <v>44854</v>
      </c>
      <c r="X6" s="39">
        <f t="shared" si="1"/>
        <v>44855</v>
      </c>
      <c r="Y6" s="39">
        <f t="shared" si="1"/>
        <v>44856</v>
      </c>
    </row>
    <row r="7" spans="1:27" s="4" customFormat="1" ht="9" customHeight="1">
      <c r="A7" s="159"/>
      <c r="B7" s="159"/>
      <c r="C7" s="159"/>
      <c r="D7" s="159"/>
      <c r="E7" s="159"/>
      <c r="F7" s="159"/>
      <c r="G7" s="159"/>
      <c r="H7" s="159"/>
      <c r="I7" s="159"/>
      <c r="J7" s="159"/>
      <c r="K7" s="39">
        <f t="shared" si="0"/>
        <v>44801</v>
      </c>
      <c r="L7" s="39">
        <f t="shared" si="0"/>
        <v>44802</v>
      </c>
      <c r="M7" s="39">
        <f t="shared" si="0"/>
        <v>44803</v>
      </c>
      <c r="N7" s="39">
        <f t="shared" si="0"/>
        <v>44804</v>
      </c>
      <c r="O7" s="39" t="str">
        <f t="shared" si="0"/>
        <v/>
      </c>
      <c r="P7" s="39" t="str">
        <f t="shared" si="0"/>
        <v/>
      </c>
      <c r="Q7" s="39" t="str">
        <f t="shared" si="0"/>
        <v/>
      </c>
      <c r="R7" s="3"/>
      <c r="S7" s="39">
        <f t="shared" si="1"/>
        <v>44857</v>
      </c>
      <c r="T7" s="39">
        <f t="shared" si="1"/>
        <v>44858</v>
      </c>
      <c r="U7" s="39">
        <f t="shared" si="1"/>
        <v>44859</v>
      </c>
      <c r="V7" s="39">
        <f t="shared" si="1"/>
        <v>44860</v>
      </c>
      <c r="W7" s="39">
        <f t="shared" si="1"/>
        <v>44861</v>
      </c>
      <c r="X7" s="39">
        <f t="shared" si="1"/>
        <v>44862</v>
      </c>
      <c r="Y7" s="39">
        <f t="shared" si="1"/>
        <v>44863</v>
      </c>
    </row>
    <row r="8" spans="1:27" s="5" customFormat="1" ht="20.25" customHeight="1">
      <c r="A8" s="37"/>
      <c r="B8" s="37"/>
      <c r="C8" s="117" t="s">
        <v>11</v>
      </c>
      <c r="D8" s="117"/>
      <c r="E8" s="117"/>
      <c r="F8" s="117"/>
      <c r="G8" s="117"/>
      <c r="H8" s="117"/>
      <c r="I8" s="117"/>
      <c r="J8" s="117"/>
      <c r="K8" s="39" t="str">
        <f t="shared" si="0"/>
        <v/>
      </c>
      <c r="L8" s="39" t="str">
        <f t="shared" si="0"/>
        <v/>
      </c>
      <c r="M8" s="39" t="str">
        <f t="shared" si="0"/>
        <v/>
      </c>
      <c r="N8" s="39" t="str">
        <f t="shared" si="0"/>
        <v/>
      </c>
      <c r="O8" s="39" t="str">
        <f t="shared" si="0"/>
        <v/>
      </c>
      <c r="P8" s="39" t="str">
        <f t="shared" si="0"/>
        <v/>
      </c>
      <c r="Q8" s="39" t="str">
        <f t="shared" si="0"/>
        <v/>
      </c>
      <c r="R8" s="31"/>
      <c r="S8" s="39">
        <f t="shared" si="1"/>
        <v>44864</v>
      </c>
      <c r="T8" s="39">
        <f t="shared" si="1"/>
        <v>44865</v>
      </c>
      <c r="U8" s="39" t="str">
        <f t="shared" si="1"/>
        <v/>
      </c>
      <c r="V8" s="39" t="str">
        <f t="shared" si="1"/>
        <v/>
      </c>
      <c r="W8" s="39" t="str">
        <f t="shared" si="1"/>
        <v/>
      </c>
      <c r="X8" s="39" t="str">
        <f t="shared" si="1"/>
        <v/>
      </c>
      <c r="Y8" s="39" t="str">
        <f t="shared" si="1"/>
        <v/>
      </c>
      <c r="Z8" s="32"/>
    </row>
    <row r="9" spans="1:27" s="1" customFormat="1" ht="21" customHeight="1">
      <c r="A9" s="188">
        <f>A10</f>
        <v>44801</v>
      </c>
      <c r="B9" s="189"/>
      <c r="C9" s="131">
        <f>C10</f>
        <v>44802</v>
      </c>
      <c r="D9" s="131"/>
      <c r="E9" s="131">
        <f>E10</f>
        <v>44803</v>
      </c>
      <c r="F9" s="131"/>
      <c r="G9" s="131">
        <f>G10</f>
        <v>44804</v>
      </c>
      <c r="H9" s="131"/>
      <c r="I9" s="131">
        <f>I10</f>
        <v>44805</v>
      </c>
      <c r="J9" s="131"/>
      <c r="K9" s="131">
        <f>K10</f>
        <v>44806</v>
      </c>
      <c r="L9" s="131"/>
      <c r="M9" s="131"/>
      <c r="N9" s="131"/>
      <c r="O9" s="131"/>
      <c r="P9" s="131"/>
      <c r="Q9" s="131"/>
      <c r="R9" s="131"/>
      <c r="S9" s="131">
        <f>S10</f>
        <v>44807</v>
      </c>
      <c r="T9" s="131"/>
      <c r="U9" s="131"/>
      <c r="V9" s="131"/>
      <c r="W9" s="131"/>
      <c r="X9" s="131"/>
      <c r="Y9" s="131"/>
      <c r="Z9" s="131"/>
    </row>
    <row r="10" spans="1:27" s="1" customFormat="1" ht="18.75">
      <c r="A10" s="40">
        <f>$A$1-(WEEKDAY($A$1,1)-(start_day-1))-IF((WEEKDAY($A$1,1)-(start_day-1))&lt;=0,7,0)+1</f>
        <v>44801</v>
      </c>
      <c r="B10" s="25"/>
      <c r="C10" s="42">
        <f>A10+1</f>
        <v>44802</v>
      </c>
      <c r="D10" s="43"/>
      <c r="E10" s="42">
        <f>C10+1</f>
        <v>44803</v>
      </c>
      <c r="F10" s="43"/>
      <c r="G10" s="42">
        <f>E10+1</f>
        <v>44804</v>
      </c>
      <c r="H10" s="43"/>
      <c r="I10" s="42">
        <f>G10+1</f>
        <v>44805</v>
      </c>
      <c r="J10" s="43"/>
      <c r="K10" s="161">
        <f>I10+1</f>
        <v>44806</v>
      </c>
      <c r="L10" s="162"/>
      <c r="M10" s="163"/>
      <c r="N10" s="163"/>
      <c r="O10" s="163"/>
      <c r="P10" s="163"/>
      <c r="Q10" s="163"/>
      <c r="R10" s="164"/>
      <c r="S10" s="165">
        <f>K10+1</f>
        <v>44807</v>
      </c>
      <c r="T10" s="100"/>
      <c r="U10" s="166"/>
      <c r="V10" s="166"/>
      <c r="W10" s="166"/>
      <c r="X10" s="166"/>
      <c r="Y10" s="166"/>
      <c r="Z10" s="167"/>
    </row>
    <row r="11" spans="1:27" s="1" customFormat="1">
      <c r="A11" s="104"/>
      <c r="B11" s="105"/>
      <c r="C11" s="89"/>
      <c r="D11" s="89"/>
      <c r="E11" s="89"/>
      <c r="F11" s="89"/>
      <c r="G11" s="89"/>
      <c r="H11" s="89"/>
      <c r="I11" s="89"/>
      <c r="J11" s="89"/>
      <c r="K11" s="89"/>
      <c r="L11" s="89"/>
      <c r="M11" s="89"/>
      <c r="N11" s="89"/>
      <c r="O11" s="89"/>
      <c r="P11" s="89"/>
      <c r="Q11" s="89"/>
      <c r="R11" s="89"/>
      <c r="S11" s="155"/>
      <c r="T11" s="105"/>
      <c r="U11" s="105"/>
      <c r="V11" s="105"/>
      <c r="W11" s="105"/>
      <c r="X11" s="105"/>
      <c r="Y11" s="105"/>
      <c r="Z11" s="156"/>
    </row>
    <row r="12" spans="1:27" s="1" customFormat="1">
      <c r="A12" s="104"/>
      <c r="B12" s="105"/>
      <c r="C12" s="89"/>
      <c r="D12" s="89"/>
      <c r="E12" s="89"/>
      <c r="F12" s="89"/>
      <c r="G12" s="89"/>
      <c r="H12" s="89"/>
      <c r="I12" s="89"/>
      <c r="J12" s="89"/>
      <c r="K12" s="89"/>
      <c r="L12" s="89"/>
      <c r="M12" s="89"/>
      <c r="N12" s="89"/>
      <c r="O12" s="89"/>
      <c r="P12" s="89"/>
      <c r="Q12" s="89"/>
      <c r="R12" s="89"/>
      <c r="S12" s="155"/>
      <c r="T12" s="105"/>
      <c r="U12" s="105"/>
      <c r="V12" s="105"/>
      <c r="W12" s="105"/>
      <c r="X12" s="105"/>
      <c r="Y12" s="105"/>
      <c r="Z12" s="156"/>
    </row>
    <row r="13" spans="1:27" s="1" customFormat="1">
      <c r="A13" s="104"/>
      <c r="B13" s="105"/>
      <c r="C13" s="89"/>
      <c r="D13" s="89"/>
      <c r="E13" s="89"/>
      <c r="F13" s="89"/>
      <c r="G13" s="89"/>
      <c r="H13" s="89"/>
      <c r="I13" s="89"/>
      <c r="J13" s="89"/>
      <c r="K13" s="89"/>
      <c r="L13" s="89"/>
      <c r="M13" s="89"/>
      <c r="N13" s="89"/>
      <c r="O13" s="89"/>
      <c r="P13" s="89"/>
      <c r="Q13" s="89"/>
      <c r="R13" s="89"/>
      <c r="S13" s="155"/>
      <c r="T13" s="105"/>
      <c r="U13" s="105"/>
      <c r="V13" s="105"/>
      <c r="W13" s="105"/>
      <c r="X13" s="105"/>
      <c r="Y13" s="105"/>
      <c r="Z13" s="156"/>
    </row>
    <row r="14" spans="1:27" s="1" customFormat="1">
      <c r="A14" s="104"/>
      <c r="B14" s="105"/>
      <c r="C14" s="89"/>
      <c r="D14" s="89"/>
      <c r="E14" s="89"/>
      <c r="F14" s="89"/>
      <c r="G14" s="89"/>
      <c r="H14" s="89"/>
      <c r="I14" s="89"/>
      <c r="J14" s="89"/>
      <c r="K14" s="89"/>
      <c r="L14" s="89"/>
      <c r="M14" s="89"/>
      <c r="N14" s="89"/>
      <c r="O14" s="89"/>
      <c r="P14" s="89"/>
      <c r="Q14" s="89"/>
      <c r="R14" s="89"/>
      <c r="S14" s="155"/>
      <c r="T14" s="105"/>
      <c r="U14" s="105"/>
      <c r="V14" s="105"/>
      <c r="W14" s="105"/>
      <c r="X14" s="105"/>
      <c r="Y14" s="105"/>
      <c r="Z14" s="156"/>
    </row>
    <row r="15" spans="1:27" s="2" customFormat="1" ht="13.15" customHeight="1">
      <c r="A15" s="106"/>
      <c r="B15" s="107"/>
      <c r="C15" s="89"/>
      <c r="D15" s="89"/>
      <c r="E15" s="89"/>
      <c r="F15" s="89"/>
      <c r="G15" s="89"/>
      <c r="H15" s="89"/>
      <c r="I15" s="89"/>
      <c r="J15" s="89"/>
      <c r="K15" s="89"/>
      <c r="L15" s="89"/>
      <c r="M15" s="89"/>
      <c r="N15" s="89"/>
      <c r="O15" s="89"/>
      <c r="P15" s="89"/>
      <c r="Q15" s="89"/>
      <c r="R15" s="89"/>
      <c r="S15" s="107"/>
      <c r="T15" s="107"/>
      <c r="U15" s="107"/>
      <c r="V15" s="107"/>
      <c r="W15" s="107"/>
      <c r="X15" s="107"/>
      <c r="Y15" s="107"/>
      <c r="Z15" s="157"/>
      <c r="AA15" s="1"/>
    </row>
    <row r="16" spans="1:27" s="1" customFormat="1" ht="18.75">
      <c r="A16" s="40">
        <f>S10+1</f>
        <v>44808</v>
      </c>
      <c r="B16" s="25"/>
      <c r="C16" s="42">
        <f>A16+1</f>
        <v>44809</v>
      </c>
      <c r="D16" s="43"/>
      <c r="E16" s="42">
        <f>C16+1</f>
        <v>44810</v>
      </c>
      <c r="F16" s="43"/>
      <c r="G16" s="42">
        <f>E16+1</f>
        <v>44811</v>
      </c>
      <c r="H16" s="43"/>
      <c r="I16" s="42">
        <f>G16+1</f>
        <v>44812</v>
      </c>
      <c r="J16" s="43"/>
      <c r="K16" s="161">
        <f>I16+1</f>
        <v>44813</v>
      </c>
      <c r="L16" s="162"/>
      <c r="M16" s="163"/>
      <c r="N16" s="163"/>
      <c r="O16" s="163"/>
      <c r="P16" s="163"/>
      <c r="Q16" s="163"/>
      <c r="R16" s="164"/>
      <c r="S16" s="168">
        <f>K16+1</f>
        <v>44814</v>
      </c>
      <c r="T16" s="83"/>
      <c r="U16" s="169"/>
      <c r="V16" s="169"/>
      <c r="W16" s="169"/>
      <c r="X16" s="169"/>
      <c r="Y16" s="169"/>
      <c r="Z16" s="170"/>
    </row>
    <row r="17" spans="1:27" s="1" customFormat="1" ht="21" customHeight="1">
      <c r="A17" s="104"/>
      <c r="B17" s="105"/>
      <c r="C17" s="178"/>
      <c r="D17" s="179"/>
      <c r="E17" s="89"/>
      <c r="F17" s="89"/>
      <c r="G17" s="89"/>
      <c r="H17" s="89"/>
      <c r="I17" s="178"/>
      <c r="J17" s="179"/>
      <c r="K17" s="178"/>
      <c r="L17" s="190"/>
      <c r="M17" s="190"/>
      <c r="N17" s="190"/>
      <c r="O17" s="190"/>
      <c r="P17" s="190"/>
      <c r="Q17" s="190"/>
      <c r="R17" s="179"/>
      <c r="S17" s="155"/>
      <c r="T17" s="105"/>
      <c r="U17" s="105"/>
      <c r="V17" s="105"/>
      <c r="W17" s="105"/>
      <c r="X17" s="105"/>
      <c r="Y17" s="105"/>
      <c r="Z17" s="156"/>
    </row>
    <row r="18" spans="1:27" s="1" customFormat="1" ht="15.75" customHeight="1">
      <c r="A18" s="104"/>
      <c r="B18" s="105"/>
      <c r="C18" s="89"/>
      <c r="D18" s="89"/>
      <c r="E18" s="89"/>
      <c r="F18" s="89"/>
      <c r="G18" s="89"/>
      <c r="H18" s="89"/>
      <c r="I18" s="178"/>
      <c r="J18" s="179"/>
      <c r="K18" s="89"/>
      <c r="L18" s="89"/>
      <c r="M18" s="89"/>
      <c r="N18" s="89"/>
      <c r="O18" s="89"/>
      <c r="P18" s="89"/>
      <c r="Q18" s="89"/>
      <c r="R18" s="89"/>
      <c r="S18" s="155"/>
      <c r="T18" s="105"/>
      <c r="U18" s="105"/>
      <c r="V18" s="105"/>
      <c r="W18" s="105"/>
      <c r="X18" s="105"/>
      <c r="Y18" s="105"/>
      <c r="Z18" s="156"/>
    </row>
    <row r="19" spans="1:27" s="1" customFormat="1">
      <c r="A19" s="104"/>
      <c r="B19" s="105"/>
      <c r="C19" s="89"/>
      <c r="D19" s="89"/>
      <c r="E19" s="89"/>
      <c r="F19" s="89"/>
      <c r="G19" s="89"/>
      <c r="H19" s="89"/>
      <c r="I19" s="89"/>
      <c r="J19" s="89"/>
      <c r="K19" s="89"/>
      <c r="L19" s="89"/>
      <c r="M19" s="89"/>
      <c r="N19" s="89"/>
      <c r="O19" s="89"/>
      <c r="P19" s="89"/>
      <c r="Q19" s="89"/>
      <c r="R19" s="89"/>
      <c r="S19" s="155"/>
      <c r="T19" s="105"/>
      <c r="U19" s="105"/>
      <c r="V19" s="105"/>
      <c r="W19" s="105"/>
      <c r="X19" s="105"/>
      <c r="Y19" s="105"/>
      <c r="Z19" s="156"/>
    </row>
    <row r="20" spans="1:27" s="1" customFormat="1">
      <c r="A20" s="104"/>
      <c r="B20" s="105"/>
      <c r="C20" s="89"/>
      <c r="D20" s="89"/>
      <c r="E20" s="89"/>
      <c r="F20" s="89"/>
      <c r="G20" s="89"/>
      <c r="H20" s="89"/>
      <c r="I20" s="89"/>
      <c r="J20" s="89"/>
      <c r="K20" s="89"/>
      <c r="L20" s="89"/>
      <c r="M20" s="89"/>
      <c r="N20" s="89"/>
      <c r="O20" s="89"/>
      <c r="P20" s="89"/>
      <c r="Q20" s="89"/>
      <c r="R20" s="89"/>
      <c r="S20" s="155"/>
      <c r="T20" s="105"/>
      <c r="U20" s="105"/>
      <c r="V20" s="105"/>
      <c r="W20" s="105"/>
      <c r="X20" s="105"/>
      <c r="Y20" s="105"/>
      <c r="Z20" s="156"/>
    </row>
    <row r="21" spans="1:27" s="2" customFormat="1" ht="13.15" customHeight="1">
      <c r="A21" s="106"/>
      <c r="B21" s="107"/>
      <c r="C21" s="89"/>
      <c r="D21" s="89"/>
      <c r="E21" s="89"/>
      <c r="F21" s="89"/>
      <c r="G21" s="89"/>
      <c r="H21" s="89"/>
      <c r="I21" s="89"/>
      <c r="J21" s="89"/>
      <c r="K21" s="89"/>
      <c r="L21" s="89"/>
      <c r="M21" s="89"/>
      <c r="N21" s="89"/>
      <c r="O21" s="89"/>
      <c r="P21" s="89"/>
      <c r="Q21" s="89"/>
      <c r="R21" s="89"/>
      <c r="S21" s="107"/>
      <c r="T21" s="107"/>
      <c r="U21" s="107"/>
      <c r="V21" s="107"/>
      <c r="W21" s="107"/>
      <c r="X21" s="107"/>
      <c r="Y21" s="107"/>
      <c r="Z21" s="157"/>
      <c r="AA21" s="1"/>
    </row>
    <row r="22" spans="1:27" s="1" customFormat="1" ht="18.75">
      <c r="A22" s="40">
        <f>S16+1</f>
        <v>44815</v>
      </c>
      <c r="B22" s="25"/>
      <c r="C22" s="42">
        <f>A22+1</f>
        <v>44816</v>
      </c>
      <c r="D22" s="43"/>
      <c r="E22" s="42">
        <f>C22+1</f>
        <v>44817</v>
      </c>
      <c r="F22" s="43"/>
      <c r="G22" s="42">
        <f>E22+1</f>
        <v>44818</v>
      </c>
      <c r="H22" s="43"/>
      <c r="I22" s="42">
        <f>G22+1</f>
        <v>44819</v>
      </c>
      <c r="J22" s="43"/>
      <c r="K22" s="161">
        <f>I22+1</f>
        <v>44820</v>
      </c>
      <c r="L22" s="162"/>
      <c r="M22" s="163"/>
      <c r="N22" s="163"/>
      <c r="O22" s="163"/>
      <c r="P22" s="163"/>
      <c r="Q22" s="163"/>
      <c r="R22" s="164"/>
      <c r="S22" s="168">
        <f>K22+1</f>
        <v>44821</v>
      </c>
      <c r="T22" s="83"/>
      <c r="U22" s="169"/>
      <c r="V22" s="169"/>
      <c r="W22" s="169"/>
      <c r="X22" s="169"/>
      <c r="Y22" s="169"/>
      <c r="Z22" s="170"/>
    </row>
    <row r="23" spans="1:27" s="1" customFormat="1">
      <c r="A23" s="104"/>
      <c r="B23" s="105"/>
      <c r="C23" s="89"/>
      <c r="D23" s="89"/>
      <c r="E23" s="89"/>
      <c r="F23" s="89"/>
      <c r="G23" s="89"/>
      <c r="H23" s="89"/>
      <c r="I23" s="89"/>
      <c r="J23" s="89"/>
      <c r="K23" s="89"/>
      <c r="L23" s="89"/>
      <c r="M23" s="89"/>
      <c r="N23" s="89"/>
      <c r="O23" s="89"/>
      <c r="P23" s="89"/>
      <c r="Q23" s="89"/>
      <c r="R23" s="89"/>
      <c r="S23" s="155"/>
      <c r="T23" s="105"/>
      <c r="U23" s="105"/>
      <c r="V23" s="105"/>
      <c r="W23" s="105"/>
      <c r="X23" s="105"/>
      <c r="Y23" s="105"/>
      <c r="Z23" s="156"/>
    </row>
    <row r="24" spans="1:27" s="1" customFormat="1">
      <c r="A24" s="104"/>
      <c r="B24" s="105"/>
      <c r="C24" s="89"/>
      <c r="D24" s="89"/>
      <c r="E24" s="89"/>
      <c r="F24" s="89"/>
      <c r="G24" s="89"/>
      <c r="H24" s="89"/>
      <c r="I24" s="89"/>
      <c r="J24" s="89"/>
      <c r="K24" s="89"/>
      <c r="L24" s="89"/>
      <c r="M24" s="89"/>
      <c r="N24" s="89"/>
      <c r="O24" s="89"/>
      <c r="P24" s="89"/>
      <c r="Q24" s="89"/>
      <c r="R24" s="89"/>
      <c r="S24" s="155"/>
      <c r="T24" s="105"/>
      <c r="U24" s="105"/>
      <c r="V24" s="105"/>
      <c r="W24" s="105"/>
      <c r="X24" s="105"/>
      <c r="Y24" s="105"/>
      <c r="Z24" s="156"/>
    </row>
    <row r="25" spans="1:27" s="1" customFormat="1">
      <c r="A25" s="104"/>
      <c r="B25" s="105"/>
      <c r="C25" s="89"/>
      <c r="D25" s="89"/>
      <c r="E25" s="89"/>
      <c r="F25" s="89"/>
      <c r="G25" s="89"/>
      <c r="H25" s="89"/>
      <c r="I25" s="89"/>
      <c r="J25" s="89"/>
      <c r="K25" s="89"/>
      <c r="L25" s="89"/>
      <c r="M25" s="89"/>
      <c r="N25" s="89"/>
      <c r="O25" s="89"/>
      <c r="P25" s="89"/>
      <c r="Q25" s="89"/>
      <c r="R25" s="89"/>
      <c r="S25" s="155"/>
      <c r="T25" s="105"/>
      <c r="U25" s="105"/>
      <c r="V25" s="105"/>
      <c r="W25" s="105"/>
      <c r="X25" s="105"/>
      <c r="Y25" s="105"/>
      <c r="Z25" s="156"/>
    </row>
    <row r="26" spans="1:27" s="1" customFormat="1">
      <c r="A26" s="104"/>
      <c r="B26" s="105"/>
      <c r="C26" s="89"/>
      <c r="D26" s="89"/>
      <c r="E26" s="89"/>
      <c r="F26" s="89"/>
      <c r="G26" s="89"/>
      <c r="H26" s="89"/>
      <c r="I26" s="89"/>
      <c r="J26" s="89"/>
      <c r="K26" s="89"/>
      <c r="L26" s="89"/>
      <c r="M26" s="89"/>
      <c r="N26" s="89"/>
      <c r="O26" s="89"/>
      <c r="P26" s="89"/>
      <c r="Q26" s="89"/>
      <c r="R26" s="89"/>
      <c r="S26" s="155"/>
      <c r="T26" s="105"/>
      <c r="U26" s="105"/>
      <c r="V26" s="105"/>
      <c r="W26" s="105"/>
      <c r="X26" s="105"/>
      <c r="Y26" s="105"/>
      <c r="Z26" s="156"/>
    </row>
    <row r="27" spans="1:27" s="2" customFormat="1">
      <c r="A27" s="106"/>
      <c r="B27" s="107"/>
      <c r="C27" s="89"/>
      <c r="D27" s="89"/>
      <c r="E27" s="89"/>
      <c r="F27" s="89"/>
      <c r="G27" s="89"/>
      <c r="H27" s="89"/>
      <c r="I27" s="89"/>
      <c r="J27" s="89"/>
      <c r="K27" s="89"/>
      <c r="L27" s="89"/>
      <c r="M27" s="89"/>
      <c r="N27" s="89"/>
      <c r="O27" s="89"/>
      <c r="P27" s="89"/>
      <c r="Q27" s="89"/>
      <c r="R27" s="89"/>
      <c r="S27" s="107"/>
      <c r="T27" s="107"/>
      <c r="U27" s="107"/>
      <c r="V27" s="107"/>
      <c r="W27" s="107"/>
      <c r="X27" s="107"/>
      <c r="Y27" s="107"/>
      <c r="Z27" s="157"/>
      <c r="AA27" s="1"/>
    </row>
    <row r="28" spans="1:27" s="1" customFormat="1" ht="18.75">
      <c r="A28" s="40">
        <f>S22+1</f>
        <v>44822</v>
      </c>
      <c r="B28" s="25"/>
      <c r="C28" s="42">
        <f>A28+1</f>
        <v>44823</v>
      </c>
      <c r="D28" s="43"/>
      <c r="E28" s="42">
        <f>C28+1</f>
        <v>44824</v>
      </c>
      <c r="F28" s="43"/>
      <c r="G28" s="42">
        <f>E28+1</f>
        <v>44825</v>
      </c>
      <c r="H28" s="43"/>
      <c r="I28" s="42">
        <f>G28+1</f>
        <v>44826</v>
      </c>
      <c r="J28" s="43"/>
      <c r="K28" s="161">
        <f>I28+1</f>
        <v>44827</v>
      </c>
      <c r="L28" s="162"/>
      <c r="M28" s="163"/>
      <c r="N28" s="163"/>
      <c r="O28" s="163"/>
      <c r="P28" s="163"/>
      <c r="Q28" s="163"/>
      <c r="R28" s="164"/>
      <c r="S28" s="168">
        <f>K28+1</f>
        <v>44828</v>
      </c>
      <c r="T28" s="83"/>
      <c r="U28" s="169"/>
      <c r="V28" s="169"/>
      <c r="W28" s="169"/>
      <c r="X28" s="169"/>
      <c r="Y28" s="169"/>
      <c r="Z28" s="170"/>
    </row>
    <row r="29" spans="1:27" s="1" customFormat="1">
      <c r="A29" s="104"/>
      <c r="B29" s="105"/>
      <c r="C29" s="89"/>
      <c r="D29" s="89"/>
      <c r="E29" s="89"/>
      <c r="F29" s="89"/>
      <c r="G29" s="89"/>
      <c r="H29" s="89"/>
      <c r="I29" s="89"/>
      <c r="J29" s="89"/>
      <c r="K29" s="89"/>
      <c r="L29" s="89"/>
      <c r="M29" s="89"/>
      <c r="N29" s="89"/>
      <c r="O29" s="89"/>
      <c r="P29" s="89"/>
      <c r="Q29" s="89"/>
      <c r="R29" s="89"/>
      <c r="S29" s="155"/>
      <c r="T29" s="105"/>
      <c r="U29" s="105"/>
      <c r="V29" s="105"/>
      <c r="W29" s="105"/>
      <c r="X29" s="105"/>
      <c r="Y29" s="105"/>
      <c r="Z29" s="156"/>
    </row>
    <row r="30" spans="1:27" s="1" customFormat="1">
      <c r="A30" s="104"/>
      <c r="B30" s="105"/>
      <c r="C30" s="89"/>
      <c r="D30" s="89"/>
      <c r="E30" s="89"/>
      <c r="F30" s="89"/>
      <c r="G30" s="89"/>
      <c r="H30" s="89"/>
      <c r="I30" s="89"/>
      <c r="J30" s="89"/>
      <c r="K30" s="89"/>
      <c r="L30" s="89"/>
      <c r="M30" s="89"/>
      <c r="N30" s="89"/>
      <c r="O30" s="89"/>
      <c r="P30" s="89"/>
      <c r="Q30" s="89"/>
      <c r="R30" s="89"/>
      <c r="S30" s="155"/>
      <c r="T30" s="105"/>
      <c r="U30" s="105"/>
      <c r="V30" s="105"/>
      <c r="W30" s="105"/>
      <c r="X30" s="105"/>
      <c r="Y30" s="105"/>
      <c r="Z30" s="156"/>
    </row>
    <row r="31" spans="1:27" s="1" customFormat="1">
      <c r="A31" s="104"/>
      <c r="B31" s="105"/>
      <c r="C31" s="89"/>
      <c r="D31" s="89"/>
      <c r="E31" s="89"/>
      <c r="F31" s="89"/>
      <c r="G31" s="89"/>
      <c r="H31" s="89"/>
      <c r="I31" s="89"/>
      <c r="J31" s="89"/>
      <c r="K31" s="89"/>
      <c r="L31" s="89"/>
      <c r="M31" s="89"/>
      <c r="N31" s="89"/>
      <c r="O31" s="89"/>
      <c r="P31" s="89"/>
      <c r="Q31" s="89"/>
      <c r="R31" s="89"/>
      <c r="S31" s="155"/>
      <c r="T31" s="105"/>
      <c r="U31" s="105"/>
      <c r="V31" s="105"/>
      <c r="W31" s="105"/>
      <c r="X31" s="105"/>
      <c r="Y31" s="105"/>
      <c r="Z31" s="156"/>
    </row>
    <row r="32" spans="1:27" s="1" customFormat="1">
      <c r="A32" s="104"/>
      <c r="B32" s="105"/>
      <c r="C32" s="89"/>
      <c r="D32" s="89"/>
      <c r="E32" s="89"/>
      <c r="F32" s="89"/>
      <c r="G32" s="89"/>
      <c r="H32" s="89"/>
      <c r="I32" s="89"/>
      <c r="J32" s="89"/>
      <c r="K32" s="89"/>
      <c r="L32" s="89"/>
      <c r="M32" s="89"/>
      <c r="N32" s="89"/>
      <c r="O32" s="89"/>
      <c r="P32" s="89"/>
      <c r="Q32" s="89"/>
      <c r="R32" s="89"/>
      <c r="S32" s="155"/>
      <c r="T32" s="105"/>
      <c r="U32" s="105"/>
      <c r="V32" s="105"/>
      <c r="W32" s="105"/>
      <c r="X32" s="105"/>
      <c r="Y32" s="105"/>
      <c r="Z32" s="156"/>
    </row>
    <row r="33" spans="1:27" s="2" customFormat="1">
      <c r="A33" s="106"/>
      <c r="B33" s="107"/>
      <c r="C33" s="89"/>
      <c r="D33" s="89"/>
      <c r="E33" s="89"/>
      <c r="F33" s="89"/>
      <c r="G33" s="89"/>
      <c r="H33" s="89"/>
      <c r="I33" s="89"/>
      <c r="J33" s="89"/>
      <c r="K33" s="89"/>
      <c r="L33" s="89"/>
      <c r="M33" s="89"/>
      <c r="N33" s="89"/>
      <c r="O33" s="89"/>
      <c r="P33" s="89"/>
      <c r="Q33" s="89"/>
      <c r="R33" s="89"/>
      <c r="S33" s="107"/>
      <c r="T33" s="107"/>
      <c r="U33" s="107"/>
      <c r="V33" s="107"/>
      <c r="W33" s="107"/>
      <c r="X33" s="107"/>
      <c r="Y33" s="107"/>
      <c r="Z33" s="157"/>
      <c r="AA33" s="1"/>
    </row>
    <row r="34" spans="1:27" s="1" customFormat="1" ht="18.75">
      <c r="A34" s="40">
        <f>S28+1</f>
        <v>44829</v>
      </c>
      <c r="B34" s="25"/>
      <c r="C34" s="42">
        <f>A34+1</f>
        <v>44830</v>
      </c>
      <c r="D34" s="43"/>
      <c r="E34" s="42">
        <f>C34+1</f>
        <v>44831</v>
      </c>
      <c r="F34" s="43"/>
      <c r="G34" s="42">
        <f>E34+1</f>
        <v>44832</v>
      </c>
      <c r="H34" s="43"/>
      <c r="I34" s="42">
        <f>G34+1</f>
        <v>44833</v>
      </c>
      <c r="J34" s="43"/>
      <c r="K34" s="161">
        <f>I34+1</f>
        <v>44834</v>
      </c>
      <c r="L34" s="162"/>
      <c r="M34" s="163"/>
      <c r="N34" s="163"/>
      <c r="O34" s="163"/>
      <c r="P34" s="163"/>
      <c r="Q34" s="163"/>
      <c r="R34" s="164"/>
      <c r="S34" s="168">
        <f>K34+1</f>
        <v>44835</v>
      </c>
      <c r="T34" s="83"/>
      <c r="U34" s="169"/>
      <c r="V34" s="169"/>
      <c r="W34" s="169"/>
      <c r="X34" s="169"/>
      <c r="Y34" s="169"/>
      <c r="Z34" s="170"/>
    </row>
    <row r="35" spans="1:27" s="1" customFormat="1">
      <c r="A35" s="104"/>
      <c r="B35" s="105"/>
      <c r="C35" s="89"/>
      <c r="D35" s="89"/>
      <c r="E35" s="89"/>
      <c r="F35" s="89"/>
      <c r="G35" s="89"/>
      <c r="H35" s="89"/>
      <c r="I35" s="89"/>
      <c r="J35" s="89"/>
      <c r="K35" s="116"/>
      <c r="L35" s="126"/>
      <c r="M35" s="126"/>
      <c r="N35" s="126"/>
      <c r="O35" s="126"/>
      <c r="P35" s="126"/>
      <c r="Q35" s="126"/>
      <c r="R35" s="91"/>
      <c r="S35" s="104"/>
      <c r="T35" s="105"/>
      <c r="U35" s="105"/>
      <c r="V35" s="105"/>
      <c r="W35" s="105"/>
      <c r="X35" s="105"/>
      <c r="Y35" s="105"/>
      <c r="Z35" s="156"/>
    </row>
    <row r="36" spans="1:27" s="1" customFormat="1">
      <c r="A36" s="104"/>
      <c r="B36" s="105"/>
      <c r="C36" s="89"/>
      <c r="D36" s="89"/>
      <c r="E36" s="89"/>
      <c r="F36" s="89"/>
      <c r="G36" s="89"/>
      <c r="H36" s="89"/>
      <c r="I36" s="89"/>
      <c r="J36" s="89"/>
      <c r="K36" s="116"/>
      <c r="L36" s="126"/>
      <c r="M36" s="126"/>
      <c r="N36" s="126"/>
      <c r="O36" s="126"/>
      <c r="P36" s="126"/>
      <c r="Q36" s="126"/>
      <c r="R36" s="91"/>
      <c r="S36" s="104"/>
      <c r="T36" s="105"/>
      <c r="U36" s="105"/>
      <c r="V36" s="105"/>
      <c r="W36" s="105"/>
      <c r="X36" s="105"/>
      <c r="Y36" s="105"/>
      <c r="Z36" s="156"/>
    </row>
    <row r="37" spans="1:27" s="1" customFormat="1">
      <c r="A37" s="104"/>
      <c r="B37" s="105"/>
      <c r="C37" s="89"/>
      <c r="D37" s="89"/>
      <c r="E37" s="89"/>
      <c r="F37" s="89"/>
      <c r="G37" s="89"/>
      <c r="H37" s="89"/>
      <c r="I37" s="89"/>
      <c r="J37" s="89"/>
      <c r="K37" s="116"/>
      <c r="L37" s="126"/>
      <c r="M37" s="126"/>
      <c r="N37" s="126"/>
      <c r="O37" s="126"/>
      <c r="P37" s="126"/>
      <c r="Q37" s="126"/>
      <c r="R37" s="91"/>
      <c r="S37" s="104"/>
      <c r="T37" s="105"/>
      <c r="U37" s="105"/>
      <c r="V37" s="105"/>
      <c r="W37" s="105"/>
      <c r="X37" s="105"/>
      <c r="Y37" s="105"/>
      <c r="Z37" s="156"/>
    </row>
    <row r="38" spans="1:27" s="1" customFormat="1">
      <c r="A38" s="104"/>
      <c r="B38" s="105"/>
      <c r="C38" s="89"/>
      <c r="D38" s="89"/>
      <c r="E38" s="89"/>
      <c r="F38" s="89"/>
      <c r="G38" s="89"/>
      <c r="H38" s="89"/>
      <c r="I38" s="89"/>
      <c r="J38" s="89"/>
      <c r="K38" s="116"/>
      <c r="L38" s="126"/>
      <c r="M38" s="126"/>
      <c r="N38" s="126"/>
      <c r="O38" s="126"/>
      <c r="P38" s="126"/>
      <c r="Q38" s="126"/>
      <c r="R38" s="91"/>
      <c r="S38" s="104"/>
      <c r="T38" s="105"/>
      <c r="U38" s="105"/>
      <c r="V38" s="105"/>
      <c r="W38" s="105"/>
      <c r="X38" s="105"/>
      <c r="Y38" s="105"/>
      <c r="Z38" s="156"/>
    </row>
    <row r="39" spans="1:27" s="2" customFormat="1">
      <c r="A39" s="106"/>
      <c r="B39" s="107"/>
      <c r="C39" s="89"/>
      <c r="D39" s="89"/>
      <c r="E39" s="89"/>
      <c r="F39" s="89"/>
      <c r="G39" s="89"/>
      <c r="H39" s="89"/>
      <c r="I39" s="89"/>
      <c r="J39" s="89"/>
      <c r="K39" s="177"/>
      <c r="L39" s="177"/>
      <c r="M39" s="177"/>
      <c r="N39" s="177"/>
      <c r="O39" s="177"/>
      <c r="P39" s="177"/>
      <c r="Q39" s="177"/>
      <c r="R39" s="176"/>
      <c r="S39" s="106"/>
      <c r="T39" s="107"/>
      <c r="U39" s="107"/>
      <c r="V39" s="107"/>
      <c r="W39" s="107"/>
      <c r="X39" s="107"/>
      <c r="Y39" s="107"/>
      <c r="Z39" s="157"/>
      <c r="AA39" s="1"/>
    </row>
    <row r="40" spans="1:27" ht="18.75">
      <c r="A40" s="40">
        <f>S34+1</f>
        <v>44836</v>
      </c>
      <c r="B40" s="25"/>
      <c r="C40" s="42">
        <f>A40+1</f>
        <v>44837</v>
      </c>
      <c r="D40" s="43"/>
      <c r="E40" s="47" t="s">
        <v>8</v>
      </c>
      <c r="F40" s="48"/>
      <c r="G40" s="48"/>
      <c r="H40" s="48"/>
      <c r="I40" s="48"/>
      <c r="J40" s="48"/>
      <c r="K40" s="27"/>
      <c r="L40" s="27"/>
      <c r="M40" s="27"/>
      <c r="N40" s="27"/>
      <c r="O40" s="27"/>
      <c r="P40" s="27"/>
      <c r="Q40" s="27"/>
      <c r="R40" s="27"/>
      <c r="S40" s="27"/>
      <c r="T40" s="27"/>
      <c r="U40" s="27"/>
      <c r="V40" s="27"/>
      <c r="W40" s="27"/>
      <c r="X40" s="27"/>
      <c r="Y40" s="27"/>
      <c r="Z40" s="9"/>
    </row>
    <row r="41" spans="1:27">
      <c r="A41" s="104"/>
      <c r="B41" s="105"/>
      <c r="C41" s="89"/>
      <c r="D41" s="89"/>
      <c r="E41" s="64"/>
      <c r="F41" s="6"/>
      <c r="G41" s="6"/>
      <c r="H41" s="6"/>
      <c r="I41" s="6"/>
      <c r="J41" s="6"/>
      <c r="K41" s="6"/>
      <c r="L41" s="6"/>
      <c r="M41" s="6"/>
      <c r="N41" s="6"/>
      <c r="O41" s="6"/>
      <c r="P41" s="6"/>
      <c r="Q41" s="6"/>
      <c r="R41" s="6"/>
      <c r="S41" s="6"/>
      <c r="T41" s="6"/>
      <c r="U41" s="6"/>
      <c r="V41" s="6"/>
      <c r="W41" s="6"/>
      <c r="X41" s="6"/>
      <c r="Y41" s="6"/>
      <c r="Z41" s="8"/>
    </row>
    <row r="42" spans="1:27">
      <c r="A42" s="104"/>
      <c r="B42" s="105"/>
      <c r="C42" s="89"/>
      <c r="D42" s="89"/>
      <c r="E42" s="64"/>
      <c r="F42" s="6"/>
      <c r="G42" s="6"/>
      <c r="H42" s="6"/>
      <c r="I42" s="6"/>
      <c r="J42" s="6"/>
      <c r="K42" s="6"/>
      <c r="L42" s="6"/>
      <c r="M42" s="6"/>
      <c r="N42" s="6"/>
      <c r="O42" s="6"/>
      <c r="P42" s="6"/>
      <c r="Q42" s="6"/>
      <c r="R42" s="6"/>
      <c r="S42" s="6"/>
      <c r="T42" s="6"/>
      <c r="U42" s="6"/>
      <c r="V42" s="6"/>
      <c r="W42" s="6"/>
      <c r="X42" s="6"/>
      <c r="Y42" s="6"/>
      <c r="Z42" s="7"/>
    </row>
    <row r="43" spans="1:27">
      <c r="A43" s="104"/>
      <c r="B43" s="105"/>
      <c r="C43" s="89"/>
      <c r="D43" s="89"/>
      <c r="E43" s="64"/>
      <c r="F43" s="6"/>
      <c r="G43" s="6"/>
      <c r="H43" s="6"/>
      <c r="I43" s="6"/>
      <c r="J43" s="6"/>
      <c r="K43" s="6"/>
      <c r="L43" s="6"/>
      <c r="M43" s="6"/>
      <c r="N43" s="6"/>
      <c r="O43" s="6"/>
      <c r="P43" s="6"/>
      <c r="Q43" s="6"/>
      <c r="R43" s="6"/>
      <c r="S43" s="6"/>
      <c r="T43" s="6"/>
      <c r="U43" s="6"/>
      <c r="V43" s="6"/>
      <c r="W43" s="6"/>
      <c r="X43" s="6"/>
      <c r="Y43" s="6"/>
      <c r="Z43" s="7"/>
    </row>
    <row r="44" spans="1:27">
      <c r="A44" s="104"/>
      <c r="B44" s="105"/>
      <c r="C44" s="89"/>
      <c r="D44" s="89"/>
      <c r="E44" s="64"/>
      <c r="F44" s="6"/>
      <c r="G44" s="6"/>
      <c r="H44" s="6"/>
      <c r="I44" s="6"/>
      <c r="J44" s="6"/>
      <c r="K44" s="122"/>
      <c r="L44" s="122"/>
      <c r="M44" s="122"/>
      <c r="N44" s="122"/>
      <c r="O44" s="122"/>
      <c r="P44" s="122"/>
      <c r="Q44" s="122"/>
      <c r="R44" s="122"/>
      <c r="S44" s="122"/>
      <c r="T44" s="122"/>
      <c r="U44" s="122"/>
      <c r="V44" s="122"/>
      <c r="W44" s="122"/>
      <c r="X44" s="122"/>
      <c r="Y44" s="122"/>
      <c r="Z44" s="123"/>
    </row>
    <row r="45" spans="1:27" s="1" customFormat="1">
      <c r="A45" s="106"/>
      <c r="B45" s="107"/>
      <c r="C45" s="89"/>
      <c r="D45" s="89"/>
      <c r="E45" s="65"/>
      <c r="F45" s="30"/>
      <c r="G45" s="30"/>
      <c r="H45" s="30"/>
      <c r="I45" s="30"/>
      <c r="J45" s="30"/>
      <c r="K45" s="120"/>
      <c r="L45" s="120"/>
      <c r="M45" s="120"/>
      <c r="N45" s="120"/>
      <c r="O45" s="120"/>
      <c r="P45" s="120"/>
      <c r="Q45" s="120"/>
      <c r="R45" s="120"/>
      <c r="S45" s="120"/>
      <c r="T45" s="120"/>
      <c r="U45" s="120"/>
      <c r="V45" s="120"/>
      <c r="W45" s="120"/>
      <c r="X45" s="120"/>
      <c r="Y45" s="120"/>
      <c r="Z45" s="121"/>
    </row>
  </sheetData>
  <mergeCells count="218">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K1:Q1"/>
    <mergeCell ref="S1:Y1"/>
    <mergeCell ref="A9:B9"/>
    <mergeCell ref="C9:D9"/>
    <mergeCell ref="E9:F9"/>
    <mergeCell ref="G9:H9"/>
    <mergeCell ref="I9:J9"/>
    <mergeCell ref="K9:R9"/>
    <mergeCell ref="S9:Z9"/>
    <mergeCell ref="A1:J7"/>
    <mergeCell ref="C8:J8"/>
  </mergeCells>
  <conditionalFormatting sqref="A10 C10 E10 G10 K10 S10 A16 C16 E16 G16 K16 S16 A22 C22 E22 G22 K22 S22 A28 C28 E28 G28 K28 S28 A34 C34 E34 G34 K34 S34 A40 C40">
    <cfRule type="expression" dxfId="17" priority="3">
      <formula>MONTH(A10)&lt;&gt;MONTH($A$1)</formula>
    </cfRule>
    <cfRule type="expression" dxfId="16" priority="4">
      <formula>OR(WEEKDAY(A10,1)=1,WEEKDAY(A10,1)=7)</formula>
    </cfRule>
  </conditionalFormatting>
  <conditionalFormatting sqref="I10 I16 I22 I28 I34">
    <cfRule type="expression" dxfId="15" priority="1">
      <formula>MONTH(I10)&lt;&gt;MONTH($A$1)</formula>
    </cfRule>
    <cfRule type="expression" dxfId="14" priority="2">
      <formula>OR(WEEKDAY(I10,1)=1,WEEKDAY(I10,1)=7)</formula>
    </cfRule>
  </conditionalFormatting>
  <printOptions horizontalCentered="1"/>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1c2eb7a32e66fb6e4260f3771546a5e2">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04e1f6479c48b08974ba73b5ca973489"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D3DD47-51A1-4AD8-B6A1-59B081CE7C3C}">
  <ds:schemaRefs>
    <ds:schemaRef ds:uri="http://schemas.microsoft.com/sharepoint/v3/contenttype/forms"/>
  </ds:schemaRefs>
</ds:datastoreItem>
</file>

<file path=customXml/itemProps2.xml><?xml version="1.0" encoding="utf-8"?>
<ds:datastoreItem xmlns:ds="http://schemas.openxmlformats.org/officeDocument/2006/customXml" ds:itemID="{9CB74B6D-C61A-4060-9267-F3A63528EAB5}">
  <ds:schemaRefs>
    <ds:schemaRef ds:uri="http://purl.org/dc/elements/1.1/"/>
    <ds:schemaRef ds:uri="http://schemas.microsoft.com/office/2006/documentManagement/types"/>
    <ds:schemaRef ds:uri="71af3243-3dd4-4a8d-8c0d-dd76da1f02a5"/>
    <ds:schemaRef ds:uri="http://purl.org/dc/dcmitype/"/>
    <ds:schemaRef ds:uri="16c05727-aa75-4e4a-9b5f-8a80a1165891"/>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829D9E75-8CF3-4AF8-826C-16E1C1DEC7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10</vt:i4>
      </vt:variant>
    </vt:vector>
  </HeadingPairs>
  <TitlesOfParts>
    <vt:vector size="23" baseType="lpstr">
      <vt:lpstr>enero</vt:lpstr>
      <vt:lpstr>febrero</vt:lpstr>
      <vt:lpstr>marzo</vt:lpstr>
      <vt:lpstr>abril</vt:lpstr>
      <vt:lpstr>mayo</vt:lpstr>
      <vt:lpstr>junio</vt:lpstr>
      <vt:lpstr>julio</vt:lpstr>
      <vt:lpstr>agosto</vt:lpstr>
      <vt:lpstr>septiembre</vt:lpstr>
      <vt:lpstr>octubre</vt:lpstr>
      <vt:lpstr>noviembre</vt:lpstr>
      <vt:lpstr>diciembre</vt:lpstr>
      <vt:lpstr>Configuración</vt:lpstr>
      <vt:lpstr>abril!Área_de_impresión</vt:lpstr>
      <vt:lpstr>agosto!Área_de_impresión</vt:lpstr>
      <vt:lpstr>diciembre!Área_de_impresión</vt:lpstr>
      <vt:lpstr>julio!Área_de_impresión</vt:lpstr>
      <vt:lpstr>junio!Área_de_impresión</vt:lpstr>
      <vt:lpstr>mayo!Área_de_impresión</vt:lpstr>
      <vt:lpstr>noviembre!Área_de_impresión</vt:lpstr>
      <vt:lpstr>octubre!Área_de_impresión</vt:lpstr>
      <vt:lpstr>septiembre!Área_de_impresión</vt:lpstr>
      <vt:lpstr>start_day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2019-02-22T03:20:10Z</dcterms:created>
  <dcterms:modified xsi:type="dcterms:W3CDTF">2022-02-04T22:22:29Z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